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metadata" sheetId="1" r:id="rId4"/>
    <sheet name="phytoliths" sheetId="2" r:id="rId5"/>
    <sheet name="diatoms" sheetId="3" r:id="rId6"/>
    <sheet name="geochemical data" sheetId="4" r:id="rId7"/>
  </sheets>
</workbook>
</file>

<file path=xl/sharedStrings.xml><?xml version="1.0" encoding="utf-8"?>
<sst xmlns="http://schemas.openxmlformats.org/spreadsheetml/2006/main" uniqueCount="135">
  <si>
    <r>
      <rPr>
        <b val="1"/>
        <sz val="11"/>
        <color indexed="8"/>
        <rFont val="Helvetica"/>
      </rPr>
      <t>Biogenic and geochemical data covering the last 1700 years from a peat and sediment core from Mpumalanga Province, South Africa</t>
    </r>
    <r>
      <rPr>
        <sz val="11"/>
        <color indexed="8"/>
        <rFont val="Helvetica"/>
      </rPr>
      <t xml:space="preserve">
</t>
    </r>
    <r>
      <rPr>
        <sz val="11"/>
        <color indexed="8"/>
        <rFont val="Helvetica"/>
      </rPr>
      <t xml:space="preserve">
</t>
    </r>
    <r>
      <rPr>
        <sz val="11"/>
        <color indexed="8"/>
        <rFont val="Helvetica"/>
      </rPr>
      <t xml:space="preserve">Summary
</t>
    </r>
    <r>
      <rPr>
        <sz val="11"/>
        <color indexed="8"/>
        <rFont val="Helvetica"/>
      </rPr>
      <t xml:space="preserve">This data set contains proxy data from a paleoenvironment reconstruction study covering the last 1700 years conducted on a peat core from Lydenburg, Mpumalanga (South Africa). The studied proxies are: phytoliths (siliceous plant stones), diatoms (siliceous algae frustules) and carbon and nitrogen isotope data. The phytolith data records shifts in dominating grass subfamilies which, together with the other studied proxies, can be used to infer moisture availability in the local area. Throughout the studied period a general increase in wetness was inferred, with a marked dry period recorded between AD 1250 to 1350. The study was conducted in an area rich of archaeological remains (BoKoni) and was undertaken with the aim of providing local paleoclimatic data in a historically valuable area.
</t>
    </r>
    <r>
      <rPr>
        <sz val="11"/>
        <color indexed="8"/>
        <rFont val="Helvetica"/>
      </rPr>
      <t xml:space="preserve">
</t>
    </r>
    <r>
      <rPr>
        <sz val="11"/>
        <color indexed="8"/>
        <rFont val="Helvetica"/>
      </rPr>
      <t xml:space="preserve">Citations
</t>
    </r>
    <r>
      <rPr>
        <sz val="11"/>
        <color indexed="8"/>
        <rFont val="Helvetica"/>
      </rPr>
      <t xml:space="preserve">Sjöström, J. Norström, E. Risberg, J. Schoeman, M.H. (2017) Late Holocene palaeoenvironmental reconstruction from Mpumalanga Province (South Africa) inferred from geochemical and biogenic proxies. Review of Palaeobotany and Palynology, 246, 264-277. DOI: 10.1016/j.revpalbo.2017.06.011
</t>
    </r>
    <r>
      <rPr>
        <sz val="11"/>
        <color indexed="8"/>
        <rFont val="Helvetica"/>
      </rPr>
      <t xml:space="preserve">
</t>
    </r>
    <r>
      <rPr>
        <sz val="11"/>
        <color indexed="8"/>
        <rFont val="Helvetica"/>
      </rPr>
      <t xml:space="preserve">Principal Investigator
</t>
    </r>
    <r>
      <rPr>
        <sz val="11"/>
        <color indexed="8"/>
        <rFont val="Helvetica"/>
      </rPr>
      <t xml:space="preserve">Jenny Sjöström
</t>
    </r>
    <r>
      <rPr>
        <sz val="11"/>
        <color indexed="8"/>
        <rFont val="Helvetica"/>
      </rPr>
      <t xml:space="preserve">
</t>
    </r>
    <r>
      <rPr>
        <sz val="11"/>
        <color indexed="8"/>
        <rFont val="Helvetica"/>
      </rPr>
      <t xml:space="preserve">Keywords
</t>
    </r>
    <r>
      <rPr>
        <sz val="11"/>
        <color indexed="8"/>
        <rFont val="Helvetica"/>
      </rPr>
      <t xml:space="preserve">Grass phytoliths Diatoms Carbon Nitrogen Isotopes South Africa Peat Paleoecology Grassland biome Bokoni
</t>
    </r>
    <r>
      <rPr>
        <sz val="11"/>
        <color indexed="8"/>
        <rFont val="Helvetica"/>
      </rPr>
      <t xml:space="preserve">
</t>
    </r>
    <r>
      <rPr>
        <sz val="11"/>
        <color indexed="8"/>
        <rFont val="Helvetica"/>
      </rPr>
      <t xml:space="preserve">Category
</t>
    </r>
    <r>
      <rPr>
        <sz val="11"/>
        <color indexed="8"/>
        <rFont val="Helvetica"/>
      </rPr>
      <t xml:space="preserve">Terrestrial &gt; Peat
</t>
    </r>
    <r>
      <rPr>
        <sz val="11"/>
        <color indexed="8"/>
        <rFont val="Helvetica"/>
      </rPr>
      <t xml:space="preserve">
</t>
    </r>
    <r>
      <rPr>
        <sz val="11"/>
        <color indexed="8"/>
        <rFont val="Helvetica"/>
      </rPr>
      <t xml:space="preserve">Web address (URL)
</t>
    </r>
    <r>
      <rPr>
        <sz val="11"/>
        <color indexed="8"/>
        <rFont val="Helvetica"/>
      </rPr>
      <t xml:space="preserve">http://bolin.su.se/data/Sjostrom-2017
</t>
    </r>
    <r>
      <rPr>
        <sz val="11"/>
        <color indexed="8"/>
        <rFont val="Helvetica"/>
      </rPr>
      <t xml:space="preserve">
</t>
    </r>
    <r>
      <rPr>
        <sz val="11"/>
        <color indexed="8"/>
        <rFont val="Helvetica"/>
      </rPr>
      <t xml:space="preserve">Contact information
</t>
    </r>
    <r>
      <rPr>
        <sz val="11"/>
        <color indexed="8"/>
        <rFont val="Helvetica"/>
      </rPr>
      <t xml:space="preserve">Email Address
</t>
    </r>
    <r>
      <rPr>
        <sz val="11"/>
        <color indexed="8"/>
        <rFont val="Helvetica"/>
      </rPr>
      <t xml:space="preserve">jenny.sjostrom@geo.su.se
</t>
    </r>
    <r>
      <rPr>
        <sz val="11"/>
        <color indexed="8"/>
        <rFont val="Helvetica"/>
      </rPr>
      <t xml:space="preserve">
</t>
    </r>
    <r>
      <rPr>
        <sz val="11"/>
        <color indexed="8"/>
        <rFont val="Helvetica"/>
      </rPr>
      <t xml:space="preserve">Postal address
</t>
    </r>
    <r>
      <rPr>
        <sz val="11"/>
        <color indexed="8"/>
        <rFont val="Helvetica"/>
      </rPr>
      <t xml:space="preserve">Jenny Sjöström
</t>
    </r>
    <r>
      <rPr>
        <sz val="11"/>
        <color indexed="8"/>
        <rFont val="Helvetica"/>
      </rPr>
      <t xml:space="preserve">Depatment of Geological Sciences, Stockholm University
</t>
    </r>
    <r>
      <rPr>
        <sz val="11"/>
        <color indexed="8"/>
        <rFont val="Helvetica"/>
      </rPr>
      <t xml:space="preserve">SE-106 91 Stockholm
</t>
    </r>
    <r>
      <rPr>
        <sz val="11"/>
        <color indexed="8"/>
        <rFont val="Helvetica"/>
      </rPr>
      <t xml:space="preserve">Sweden
</t>
    </r>
    <r>
      <rPr>
        <sz val="11"/>
        <color indexed="8"/>
        <rFont val="Helvetica"/>
      </rPr>
      <t xml:space="preserve">
</t>
    </r>
    <r>
      <rPr>
        <sz val="11"/>
        <color indexed="8"/>
        <rFont val="Helvetica"/>
      </rPr>
      <t xml:space="preserve">Meta data
</t>
    </r>
    <r>
      <rPr>
        <sz val="11"/>
        <color indexed="8"/>
        <rFont val="Helvetica"/>
      </rPr>
      <t xml:space="preserve">GCMD Science keywords
</t>
    </r>
    <r>
      <rPr>
        <sz val="11"/>
        <color indexed="8"/>
        <rFont val="Helvetica"/>
      </rPr>
      <t xml:space="preserve">Earth science &gt; Biosphere &gt; Aquatic ecosystems &gt; Wetlands &gt; Peatlands
</t>
    </r>
    <r>
      <rPr>
        <sz val="11"/>
        <color indexed="8"/>
        <rFont val="Helvetica"/>
      </rPr>
      <t xml:space="preserve">
</t>
    </r>
    <r>
      <rPr>
        <sz val="11"/>
        <color indexed="8"/>
        <rFont val="Helvetica"/>
      </rPr>
      <t xml:space="preserve">GCMD Location
</t>
    </r>
    <r>
      <rPr>
        <sz val="11"/>
        <color indexed="8"/>
        <rFont val="Helvetica"/>
      </rPr>
      <t xml:space="preserve">Continent &gt; Africa &gt; Southern Africa
</t>
    </r>
    <r>
      <rPr>
        <sz val="11"/>
        <color indexed="8"/>
        <rFont val="Helvetica"/>
      </rPr>
      <t xml:space="preserve">
</t>
    </r>
    <r>
      <rPr>
        <sz val="11"/>
        <color indexed="8"/>
        <rFont val="Helvetica"/>
      </rPr>
      <t xml:space="preserve">Status
</t>
    </r>
    <r>
      <rPr>
        <sz val="11"/>
        <color indexed="8"/>
        <rFont val="Helvetica"/>
      </rPr>
      <t xml:space="preserve">Completed
</t>
    </r>
    <r>
      <rPr>
        <sz val="11"/>
        <color indexed="8"/>
        <rFont val="Helvetica"/>
      </rPr>
      <t xml:space="preserve">
</t>
    </r>
    <r>
      <rPr>
        <sz val="11"/>
        <color indexed="8"/>
        <rFont val="Helvetica"/>
      </rPr>
      <t xml:space="preserve">Data Set Language
</t>
    </r>
    <r>
      <rPr>
        <sz val="11"/>
        <color indexed="8"/>
        <rFont val="Helvetica"/>
      </rPr>
      <t xml:space="preserve">English
</t>
    </r>
    <r>
      <rPr>
        <sz val="11"/>
        <color indexed="8"/>
        <rFont val="Helvetica"/>
      </rPr>
      <t xml:space="preserve">
</t>
    </r>
    <r>
      <rPr>
        <sz val="11"/>
        <color indexed="8"/>
        <rFont val="Helvetica"/>
      </rPr>
      <t xml:space="preserve">Description
</t>
    </r>
    <r>
      <rPr>
        <sz val="11"/>
        <color indexed="8"/>
        <rFont val="Helvetica"/>
      </rPr>
      <t xml:space="preserve">This data-set contains three sheets with proxy data; phytoliths, diatoms and isotopes. The phytolith sheet contains the number of counted phytoliths per morphotype (shape) category at each analysed depth and the diatom sheet contains the number of diatoms counted per species and depth. The isotope sheet contains both elemental data (C and N) and isotope data (δ13C and δ15N) which was analysed at every 10th centimeter.
</t>
    </r>
    <r>
      <rPr>
        <sz val="11"/>
        <color indexed="8"/>
        <rFont val="Helvetica"/>
      </rPr>
      <t xml:space="preserve">
</t>
    </r>
    <r>
      <rPr>
        <sz val="11"/>
        <color indexed="8"/>
        <rFont val="Helvetica"/>
      </rPr>
      <t xml:space="preserve">Publisher
</t>
    </r>
    <r>
      <rPr>
        <sz val="11"/>
        <color indexed="8"/>
        <rFont val="Helvetica"/>
      </rPr>
      <t xml:space="preserve">Bolin Centre for Climate Research, Stockholm University
</t>
    </r>
    <r>
      <rPr>
        <sz val="11"/>
        <color indexed="8"/>
        <rFont val="Helvetica"/>
      </rPr>
      <t xml:space="preserve">
</t>
    </r>
    <r>
      <rPr>
        <sz val="11"/>
        <color indexed="8"/>
        <rFont val="Helvetica"/>
      </rPr>
      <t xml:space="preserve">Dataset Version
</t>
    </r>
    <r>
      <rPr>
        <sz val="11"/>
        <color indexed="8"/>
        <rFont val="Helvetica"/>
      </rPr>
      <t xml:space="preserve">1.0
</t>
    </r>
    <r>
      <rPr>
        <sz val="11"/>
        <color indexed="8"/>
        <rFont val="Helvetica"/>
      </rPr>
      <t xml:space="preserve">
</t>
    </r>
    <r>
      <rPr>
        <sz val="11"/>
        <color indexed="8"/>
        <rFont val="Helvetica"/>
      </rPr>
      <t xml:space="preserve">Use Limitations
</t>
    </r>
    <r>
      <rPr>
        <sz val="11"/>
        <color indexed="8"/>
        <rFont val="Helvetica"/>
      </rPr>
      <t xml:space="preserve">None
</t>
    </r>
    <r>
      <rPr>
        <sz val="11"/>
        <color indexed="8"/>
        <rFont val="Helvetica"/>
      </rPr>
      <t xml:space="preserve">
</t>
    </r>
    <r>
      <rPr>
        <sz val="11"/>
        <color indexed="8"/>
        <rFont val="Helvetica"/>
      </rPr>
      <t xml:space="preserve">Access Constraints
</t>
    </r>
    <r>
      <rPr>
        <sz val="11"/>
        <color indexed="8"/>
        <rFont val="Helvetica"/>
      </rPr>
      <t>Free</t>
    </r>
  </si>
  <si>
    <t>Morphotype</t>
  </si>
  <si>
    <t>Cal AD:</t>
  </si>
  <si>
    <t xml:space="preserve"> </t>
  </si>
  <si>
    <t>Depth:</t>
  </si>
  <si>
    <t>285 (re-counted)</t>
  </si>
  <si>
    <t>Bilobate long</t>
  </si>
  <si>
    <t>Bilobate short</t>
  </si>
  <si>
    <t xml:space="preserve">Bilobate short, flared </t>
  </si>
  <si>
    <t>Bilobate stipa</t>
  </si>
  <si>
    <t>Bilobate, broken</t>
  </si>
  <si>
    <t>Cross, 3-lobes</t>
  </si>
  <si>
    <t>Cross</t>
  </si>
  <si>
    <t>Papillae</t>
  </si>
  <si>
    <t>Polylobate</t>
  </si>
  <si>
    <t>Saddle long, short and symmetrical</t>
  </si>
  <si>
    <t>Saddle, plateaued trapezoid</t>
  </si>
  <si>
    <t>Saddle, var 2</t>
  </si>
  <si>
    <t>Rondel &gt; 15 um</t>
  </si>
  <si>
    <t>Rondel &lt; 15 um</t>
  </si>
  <si>
    <t>Rondel &lt; 15, tall and wide</t>
  </si>
  <si>
    <t>Trapeziform rectangular or square</t>
  </si>
  <si>
    <t>Trapeziform reniform</t>
  </si>
  <si>
    <t>Trapeziform sinuate</t>
  </si>
  <si>
    <t>Trapeziform smooth</t>
  </si>
  <si>
    <t>Trapeziform Polylobate</t>
  </si>
  <si>
    <t>Trapeziform echinate</t>
  </si>
  <si>
    <t>Trapeziform rugose</t>
  </si>
  <si>
    <t>Trapeziform nodules</t>
  </si>
  <si>
    <t>Trapeziform fusiform</t>
  </si>
  <si>
    <t>Short-cell Un-id</t>
  </si>
  <si>
    <t>Cuneiform bulliform</t>
  </si>
  <si>
    <t>Grass bulliform</t>
  </si>
  <si>
    <t>Pararellipipedal</t>
  </si>
  <si>
    <t>Cylindric, sulcate tracheid</t>
  </si>
  <si>
    <t>Cylindric, psilate</t>
  </si>
  <si>
    <t>Cylindric, psilate and scrobiculate</t>
  </si>
  <si>
    <t>Cylindric, polylobate</t>
  </si>
  <si>
    <t>Cylindric, granualte</t>
  </si>
  <si>
    <t>Elongated &gt; 50, granulate</t>
  </si>
  <si>
    <t>Elongated &gt; 50, dendritic</t>
  </si>
  <si>
    <t>Elongated &gt; 50, pitted</t>
  </si>
  <si>
    <t>Elongated &gt; 50, echinate</t>
  </si>
  <si>
    <t>Elongated &gt; 50, psilate</t>
  </si>
  <si>
    <t>Elongated &gt; 50, rugose</t>
  </si>
  <si>
    <t>Elongated &lt; 50, granulate</t>
  </si>
  <si>
    <t>Elongated &lt; 50, dendritic</t>
  </si>
  <si>
    <t>Elongated &lt; 50, pitted</t>
  </si>
  <si>
    <t>Elongated &lt; 50, echinate</t>
  </si>
  <si>
    <t>Elongated &lt; 50, psilate</t>
  </si>
  <si>
    <t>Elongated &lt; 50, rugose</t>
  </si>
  <si>
    <t>Hair cell</t>
  </si>
  <si>
    <t>Hair base</t>
  </si>
  <si>
    <t>Worm type</t>
  </si>
  <si>
    <t>GSSC</t>
  </si>
  <si>
    <t>Tot</t>
  </si>
  <si>
    <t>Small rondels</t>
  </si>
  <si>
    <t>Species</t>
  </si>
  <si>
    <t>Depth</t>
  </si>
  <si>
    <t>60-61</t>
  </si>
  <si>
    <t>60-61 N</t>
  </si>
  <si>
    <t>66 N</t>
  </si>
  <si>
    <t>285 N</t>
  </si>
  <si>
    <t>Chrysophyte stomatocysts</t>
  </si>
  <si>
    <t>Amphora normanni</t>
  </si>
  <si>
    <t>Muelleria gibbula</t>
  </si>
  <si>
    <t>Caloneis sp. (fragment)</t>
  </si>
  <si>
    <t>Coconeis placentula var placentula</t>
  </si>
  <si>
    <t>Cymbella hustedtii</t>
  </si>
  <si>
    <t>Cymbella naviculiformis</t>
  </si>
  <si>
    <t>Cymbella sp</t>
  </si>
  <si>
    <t>Diploneis pseudoovalis</t>
  </si>
  <si>
    <t>Diploneis large (förut Smithii)</t>
  </si>
  <si>
    <t>Diploneis sp (fragment)</t>
  </si>
  <si>
    <t>Eunotia alt Nitzia sp. (?)</t>
  </si>
  <si>
    <t>Epitemia argus</t>
  </si>
  <si>
    <t>Epitemia arugs (fragment)</t>
  </si>
  <si>
    <t>Epitemia argus var alpestris</t>
  </si>
  <si>
    <t>Epitemia turgida var granulata</t>
  </si>
  <si>
    <t>Epitimia sp.</t>
  </si>
  <si>
    <t>Fragilaria Ulna alt Biceps</t>
  </si>
  <si>
    <t>Fragilaria Ulna alt Biceps (fragment)</t>
  </si>
  <si>
    <t>Fragiliaria sp.</t>
  </si>
  <si>
    <t>Fragiliaria sp. (fragment)</t>
  </si>
  <si>
    <t>Hantzschia amphioxys</t>
  </si>
  <si>
    <t>Hantzschia amphioxys, fragment</t>
  </si>
  <si>
    <t>Mastogloia elliptica var dansei</t>
  </si>
  <si>
    <t>Mastogloia elliptica</t>
  </si>
  <si>
    <t>Mastogloia sp. (fragment)</t>
  </si>
  <si>
    <t>Navicula halophila</t>
  </si>
  <si>
    <t>Navicula lanceolata</t>
  </si>
  <si>
    <t>Navicula sp.</t>
  </si>
  <si>
    <t>Nitzchia sp.</t>
  </si>
  <si>
    <t>Nitzchia sp. (fragment)</t>
  </si>
  <si>
    <t>Pinnularia divergens</t>
  </si>
  <si>
    <t>Pinnularia divergens fragment</t>
  </si>
  <si>
    <t>Pinnularia microstauron</t>
  </si>
  <si>
    <t>Pinnularia subcapitata</t>
  </si>
  <si>
    <t>Pinnularia subcaptiata fragment</t>
  </si>
  <si>
    <t xml:space="preserve">Pinnularia borealis var rectangularis </t>
  </si>
  <si>
    <t>Pinnularia borealis (fragment)</t>
  </si>
  <si>
    <t>Pinnularia viridis</t>
  </si>
  <si>
    <t>Pinnularia sp. (fragments)</t>
  </si>
  <si>
    <t>Rhopalodia gibba</t>
  </si>
  <si>
    <t>Rhopalodia gibberula</t>
  </si>
  <si>
    <t>Rhopalodia gibberula (fragment)</t>
  </si>
  <si>
    <t>Surirella brebissoni</t>
  </si>
  <si>
    <t>*</t>
  </si>
  <si>
    <t>Surirella Ovalis</t>
  </si>
  <si>
    <t>Surirella sp. (fragment)</t>
  </si>
  <si>
    <t xml:space="preserve">Diatom sp. </t>
  </si>
  <si>
    <t>Diatom sp. (fragments)</t>
  </si>
  <si>
    <t>Lab No.</t>
  </si>
  <si>
    <t>δ13C</t>
  </si>
  <si>
    <t>%C</t>
  </si>
  <si>
    <t>δ15N</t>
  </si>
  <si>
    <t>%N</t>
  </si>
  <si>
    <t>C/N</t>
  </si>
  <si>
    <t>86A</t>
  </si>
  <si>
    <t>93B</t>
  </si>
  <si>
    <t>Standards</t>
  </si>
  <si>
    <t>N</t>
  </si>
  <si>
    <t>ACACIA</t>
  </si>
  <si>
    <t>Acacia</t>
  </si>
  <si>
    <t>MG</t>
  </si>
  <si>
    <t>Avge</t>
  </si>
  <si>
    <t>std</t>
  </si>
  <si>
    <t>Expected</t>
  </si>
  <si>
    <t>slope</t>
  </si>
  <si>
    <t>intercept</t>
  </si>
  <si>
    <t>C</t>
  </si>
  <si>
    <t>Sucrose</t>
  </si>
  <si>
    <t>SUCROSE</t>
  </si>
  <si>
    <t>RSQ</t>
  </si>
  <si>
    <t>Approx % by wt of MG:</t>
  </si>
</sst>
</file>

<file path=xl/styles.xml><?xml version="1.0" encoding="utf-8"?>
<styleSheet xmlns="http://schemas.openxmlformats.org/spreadsheetml/2006/main">
  <numFmts count="4">
    <numFmt numFmtId="0" formatCode="General"/>
    <numFmt numFmtId="59" formatCode="0.000"/>
    <numFmt numFmtId="60" formatCode="0.0"/>
    <numFmt numFmtId="61" formatCode="0.0000"/>
  </numFmts>
  <fonts count="10">
    <font>
      <sz val="10"/>
      <color indexed="8"/>
      <name val="Arial"/>
    </font>
    <font>
      <sz val="12"/>
      <color indexed="8"/>
      <name val="Helvetica"/>
    </font>
    <font>
      <sz val="13"/>
      <color indexed="8"/>
      <name val="Arial"/>
    </font>
    <font>
      <sz val="11"/>
      <color indexed="8"/>
      <name val="Helvetica"/>
    </font>
    <font>
      <b val="1"/>
      <sz val="11"/>
      <color indexed="8"/>
      <name val="Helvetica"/>
    </font>
    <font>
      <b val="1"/>
      <sz val="10"/>
      <color indexed="8"/>
      <name val="Arial"/>
    </font>
    <font>
      <sz val="10"/>
      <color indexed="8"/>
      <name val="MS Sans Serif"/>
    </font>
    <font>
      <b val="1"/>
      <sz val="11"/>
      <color indexed="8"/>
      <name val="Arial"/>
    </font>
    <font>
      <b val="1"/>
      <sz val="11"/>
      <color indexed="8"/>
      <name val="Calibri"/>
    </font>
    <font>
      <sz val="11"/>
      <color indexed="8"/>
      <name val="Arial"/>
    </font>
  </fonts>
  <fills count="3">
    <fill>
      <patternFill patternType="none"/>
    </fill>
    <fill>
      <patternFill patternType="gray125"/>
    </fill>
    <fill>
      <patternFill patternType="solid">
        <fgColor indexed="9"/>
        <bgColor auto="1"/>
      </patternFill>
    </fill>
  </fills>
  <borders count="14">
    <border>
      <left/>
      <right/>
      <top/>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style="thin">
        <color indexed="10"/>
      </right>
      <top/>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4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top" wrapText="1"/>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3" fillId="2" borderId="5" applyNumberFormat="1" applyFont="1" applyFill="1" applyBorder="1" applyAlignment="1" applyProtection="0">
      <alignment horizontal="left" vertical="top" wrapText="1"/>
    </xf>
    <xf numFmtId="0" fontId="0" fillId="2" borderId="6" applyNumberFormat="0" applyFont="1" applyFill="1" applyBorder="1" applyAlignment="1" applyProtection="0">
      <alignmen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3" fillId="2" borderId="9" applyNumberFormat="1" applyFont="1" applyFill="1" applyBorder="1" applyAlignment="1" applyProtection="0">
      <alignment horizontal="left" vertical="top" wrapText="1"/>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applyNumberFormat="1" applyFont="1" applyFill="0" applyBorder="0" applyAlignment="1" applyProtection="0">
      <alignment vertical="bottom"/>
    </xf>
    <xf numFmtId="49" fontId="5" fillId="2" borderId="13" applyNumberFormat="1" applyFont="1" applyFill="1" applyBorder="1" applyAlignment="1" applyProtection="0">
      <alignment vertical="bottom"/>
    </xf>
    <xf numFmtId="0" fontId="0" fillId="2" borderId="13" applyNumberFormat="1" applyFont="1" applyFill="1" applyBorder="1" applyAlignment="1" applyProtection="0">
      <alignment vertical="bottom"/>
    </xf>
    <xf numFmtId="49" fontId="0" fillId="2" borderId="13" applyNumberFormat="1" applyFont="1" applyFill="1" applyBorder="1" applyAlignment="1" applyProtection="0">
      <alignment vertical="bottom"/>
    </xf>
    <xf numFmtId="0" fontId="5" fillId="2" borderId="13" applyNumberFormat="1" applyFont="1" applyFill="1" applyBorder="1" applyAlignment="1" applyProtection="0">
      <alignment vertical="bottom"/>
    </xf>
    <xf numFmtId="1" fontId="0" fillId="2" borderId="13" applyNumberFormat="1" applyFont="1" applyFill="1" applyBorder="1" applyAlignment="1" applyProtection="0">
      <alignment vertical="bottom"/>
    </xf>
    <xf numFmtId="0" fontId="0" applyNumberFormat="1" applyFont="1" applyFill="0" applyBorder="0" applyAlignment="1" applyProtection="0">
      <alignment vertical="bottom"/>
    </xf>
    <xf numFmtId="1" fontId="5" fillId="2" borderId="13" applyNumberFormat="1" applyFont="1" applyFill="1" applyBorder="1" applyAlignment="1" applyProtection="0">
      <alignment vertical="bottom"/>
    </xf>
    <xf numFmtId="0" fontId="0" applyNumberFormat="1" applyFont="1" applyFill="0" applyBorder="0" applyAlignment="1" applyProtection="0">
      <alignment vertical="bottom"/>
    </xf>
    <xf numFmtId="0" fontId="6" fillId="2" borderId="13" applyNumberFormat="1" applyFont="1" applyFill="1" applyBorder="1" applyAlignment="1" applyProtection="0">
      <alignment vertical="bottom"/>
    </xf>
    <xf numFmtId="59" fontId="6" fillId="2" borderId="13" applyNumberFormat="1" applyFont="1" applyFill="1" applyBorder="1" applyAlignment="1" applyProtection="0">
      <alignment vertical="bottom"/>
    </xf>
    <xf numFmtId="0" fontId="6" fillId="2" borderId="13" applyNumberFormat="1" applyFont="1" applyFill="1" applyBorder="1" applyAlignment="1" applyProtection="0">
      <alignment horizontal="right" vertical="bottom"/>
    </xf>
    <xf numFmtId="60" fontId="6" fillId="2" borderId="13" applyNumberFormat="1" applyFont="1" applyFill="1" applyBorder="1" applyAlignment="1" applyProtection="0">
      <alignment horizontal="right" vertical="bottom"/>
    </xf>
    <xf numFmtId="2" fontId="6" fillId="2" borderId="13" applyNumberFormat="1" applyFont="1" applyFill="1" applyBorder="1" applyAlignment="1" applyProtection="0">
      <alignment horizontal="right" vertical="bottom"/>
    </xf>
    <xf numFmtId="2" fontId="6" fillId="2" borderId="13" applyNumberFormat="1" applyFont="1" applyFill="1" applyBorder="1" applyAlignment="1" applyProtection="0">
      <alignment vertical="bottom"/>
    </xf>
    <xf numFmtId="49" fontId="7" fillId="2" borderId="13" applyNumberFormat="1" applyFont="1" applyFill="1" applyBorder="1" applyAlignment="1" applyProtection="0">
      <alignment horizontal="left" vertical="bottom"/>
    </xf>
    <xf numFmtId="0" fontId="7" fillId="2" borderId="13" applyNumberFormat="1" applyFont="1" applyFill="1" applyBorder="1" applyAlignment="1" applyProtection="0">
      <alignment horizontal="left" vertical="bottom"/>
    </xf>
    <xf numFmtId="0" fontId="8" fillId="2" borderId="13" applyNumberFormat="1" applyFont="1" applyFill="1" applyBorder="1" applyAlignment="1" applyProtection="0">
      <alignment horizontal="left" vertical="bottom"/>
    </xf>
    <xf numFmtId="0" fontId="9" fillId="2" borderId="13" applyNumberFormat="1" applyFont="1" applyFill="1" applyBorder="1" applyAlignment="1" applyProtection="0">
      <alignment horizontal="left" vertical="bottom"/>
    </xf>
    <xf numFmtId="60" fontId="9" fillId="2" borderId="13" applyNumberFormat="1" applyFont="1" applyFill="1" applyBorder="1" applyAlignment="1" applyProtection="0">
      <alignment horizontal="left" vertical="bottom"/>
    </xf>
    <xf numFmtId="2" fontId="9" fillId="2" borderId="13" applyNumberFormat="1" applyFont="1" applyFill="1" applyBorder="1" applyAlignment="1" applyProtection="0">
      <alignment horizontal="left" vertical="bottom"/>
    </xf>
    <xf numFmtId="49" fontId="9" fillId="2" borderId="13" applyNumberFormat="1" applyFont="1" applyFill="1" applyBorder="1" applyAlignment="1" applyProtection="0">
      <alignment vertical="bottom"/>
    </xf>
    <xf numFmtId="0" fontId="9" fillId="2" borderId="13" applyNumberFormat="1" applyFont="1" applyFill="1" applyBorder="1" applyAlignment="1" applyProtection="0">
      <alignment vertical="bottom"/>
    </xf>
    <xf numFmtId="49" fontId="9" fillId="2" borderId="13" applyNumberFormat="1" applyFont="1" applyFill="1" applyBorder="1" applyAlignment="1" applyProtection="0">
      <alignment horizontal="left" vertical="bottom"/>
    </xf>
    <xf numFmtId="60" fontId="6" fillId="2" borderId="13" applyNumberFormat="1" applyFont="1" applyFill="1" applyBorder="1" applyAlignment="1" applyProtection="0">
      <alignment vertical="bottom"/>
    </xf>
    <xf numFmtId="49" fontId="6" fillId="2" borderId="13" applyNumberFormat="1" applyFont="1" applyFill="1" applyBorder="1" applyAlignment="1" applyProtection="0">
      <alignment vertical="bottom"/>
    </xf>
    <xf numFmtId="49" fontId="6" fillId="2" borderId="13" applyNumberFormat="1" applyFont="1" applyFill="1" applyBorder="1" applyAlignment="1" applyProtection="0">
      <alignment horizontal="right" vertical="bottom"/>
    </xf>
    <xf numFmtId="61" fontId="6" fillId="2" borderId="13"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00"/>
  <sheetViews>
    <sheetView workbookViewId="0" showGridLines="0" defaultGridColor="1"/>
  </sheetViews>
  <sheetFormatPr defaultColWidth="10" defaultRowHeight="13" customHeight="1" outlineLevelRow="0" outlineLevelCol="0"/>
  <cols>
    <col min="1" max="1" width="105.672" style="1" customWidth="1"/>
    <col min="2" max="2" width="10" style="1" customWidth="1"/>
    <col min="3" max="3" width="10" style="1" customWidth="1"/>
    <col min="4" max="4" width="10" style="1" customWidth="1"/>
    <col min="5" max="5" width="10" style="1" customWidth="1"/>
    <col min="6" max="256" width="10" style="1" customWidth="1"/>
  </cols>
  <sheetData>
    <row r="1" ht="13" customHeight="1">
      <c r="A1" t="s" s="2">
        <v>0</v>
      </c>
      <c r="B1" s="3"/>
      <c r="C1" s="4"/>
      <c r="D1" s="4"/>
      <c r="E1" s="5"/>
    </row>
    <row r="2" ht="13" customHeight="1">
      <c r="A2" s="6"/>
      <c r="B2" s="7"/>
      <c r="C2" s="8"/>
      <c r="D2" s="8"/>
      <c r="E2" s="9"/>
    </row>
    <row r="3" ht="13" customHeight="1">
      <c r="A3" s="6"/>
      <c r="B3" s="7"/>
      <c r="C3" s="8"/>
      <c r="D3" s="8"/>
      <c r="E3" s="9"/>
    </row>
    <row r="4" ht="13" customHeight="1">
      <c r="A4" s="6"/>
      <c r="B4" s="7"/>
      <c r="C4" s="8"/>
      <c r="D4" s="8"/>
      <c r="E4" s="9"/>
    </row>
    <row r="5" ht="13" customHeight="1">
      <c r="A5" s="6"/>
      <c r="B5" s="7"/>
      <c r="C5" s="8"/>
      <c r="D5" s="8"/>
      <c r="E5" s="9"/>
    </row>
    <row r="6" ht="13" customHeight="1">
      <c r="A6" s="6"/>
      <c r="B6" s="7"/>
      <c r="C6" s="8"/>
      <c r="D6" s="8"/>
      <c r="E6" s="9"/>
    </row>
    <row r="7" ht="13" customHeight="1">
      <c r="A7" s="6"/>
      <c r="B7" s="7"/>
      <c r="C7" s="8"/>
      <c r="D7" s="8"/>
      <c r="E7" s="9"/>
    </row>
    <row r="8" ht="13" customHeight="1">
      <c r="A8" s="6"/>
      <c r="B8" s="7"/>
      <c r="C8" s="8"/>
      <c r="D8" s="8"/>
      <c r="E8" s="9"/>
    </row>
    <row r="9" ht="13" customHeight="1">
      <c r="A9" s="6"/>
      <c r="B9" s="7"/>
      <c r="C9" s="8"/>
      <c r="D9" s="8"/>
      <c r="E9" s="9"/>
    </row>
    <row r="10" ht="13" customHeight="1">
      <c r="A10" s="6"/>
      <c r="B10" s="7"/>
      <c r="C10" s="8"/>
      <c r="D10" s="8"/>
      <c r="E10" s="9"/>
    </row>
    <row r="11" ht="13" customHeight="1">
      <c r="A11" s="6"/>
      <c r="B11" s="7"/>
      <c r="C11" s="8"/>
      <c r="D11" s="8"/>
      <c r="E11" s="9"/>
    </row>
    <row r="12" ht="13" customHeight="1">
      <c r="A12" s="6"/>
      <c r="B12" s="7"/>
      <c r="C12" s="8"/>
      <c r="D12" s="8"/>
      <c r="E12" s="9"/>
    </row>
    <row r="13" ht="13" customHeight="1">
      <c r="A13" s="6"/>
      <c r="B13" s="7"/>
      <c r="C13" s="8"/>
      <c r="D13" s="8"/>
      <c r="E13" s="9"/>
    </row>
    <row r="14" ht="13" customHeight="1">
      <c r="A14" s="6"/>
      <c r="B14" s="7"/>
      <c r="C14" s="8"/>
      <c r="D14" s="8"/>
      <c r="E14" s="9"/>
    </row>
    <row r="15" ht="13" customHeight="1">
      <c r="A15" s="6"/>
      <c r="B15" s="7"/>
      <c r="C15" s="8"/>
      <c r="D15" s="8"/>
      <c r="E15" s="9"/>
    </row>
    <row r="16" ht="13" customHeight="1">
      <c r="A16" s="6"/>
      <c r="B16" s="7"/>
      <c r="C16" s="8"/>
      <c r="D16" s="8"/>
      <c r="E16" s="9"/>
    </row>
    <row r="17" ht="13" customHeight="1">
      <c r="A17" s="6"/>
      <c r="B17" s="7"/>
      <c r="C17" s="8"/>
      <c r="D17" s="8"/>
      <c r="E17" s="9"/>
    </row>
    <row r="18" ht="13" customHeight="1">
      <c r="A18" s="6"/>
      <c r="B18" s="7"/>
      <c r="C18" s="8"/>
      <c r="D18" s="8"/>
      <c r="E18" s="9"/>
    </row>
    <row r="19" ht="13" customHeight="1">
      <c r="A19" s="6"/>
      <c r="B19" s="7"/>
      <c r="C19" s="8"/>
      <c r="D19" s="8"/>
      <c r="E19" s="9"/>
    </row>
    <row r="20" ht="13" customHeight="1">
      <c r="A20" s="6"/>
      <c r="B20" s="7"/>
      <c r="C20" s="8"/>
      <c r="D20" s="8"/>
      <c r="E20" s="9"/>
    </row>
    <row r="21" ht="13" customHeight="1">
      <c r="A21" s="6"/>
      <c r="B21" s="7"/>
      <c r="C21" s="8"/>
      <c r="D21" s="8"/>
      <c r="E21" s="9"/>
    </row>
    <row r="22" ht="13" customHeight="1">
      <c r="A22" s="6"/>
      <c r="B22" s="7"/>
      <c r="C22" s="8"/>
      <c r="D22" s="8"/>
      <c r="E22" s="9"/>
    </row>
    <row r="23" ht="13" customHeight="1">
      <c r="A23" s="6"/>
      <c r="B23" s="7"/>
      <c r="C23" s="8"/>
      <c r="D23" s="8"/>
      <c r="E23" s="9"/>
    </row>
    <row r="24" ht="13" customHeight="1">
      <c r="A24" s="6"/>
      <c r="B24" s="7"/>
      <c r="C24" s="8"/>
      <c r="D24" s="8"/>
      <c r="E24" s="9"/>
    </row>
    <row r="25" ht="13" customHeight="1">
      <c r="A25" s="6"/>
      <c r="B25" s="7"/>
      <c r="C25" s="8"/>
      <c r="D25" s="8"/>
      <c r="E25" s="9"/>
    </row>
    <row r="26" ht="13" customHeight="1">
      <c r="A26" s="6"/>
      <c r="B26" s="7"/>
      <c r="C26" s="8"/>
      <c r="D26" s="8"/>
      <c r="E26" s="9"/>
    </row>
    <row r="27" ht="13" customHeight="1">
      <c r="A27" s="6"/>
      <c r="B27" s="7"/>
      <c r="C27" s="8"/>
      <c r="D27" s="8"/>
      <c r="E27" s="9"/>
    </row>
    <row r="28" ht="13" customHeight="1">
      <c r="A28" s="6"/>
      <c r="B28" s="7"/>
      <c r="C28" s="8"/>
      <c r="D28" s="8"/>
      <c r="E28" s="9"/>
    </row>
    <row r="29" ht="13" customHeight="1">
      <c r="A29" s="6"/>
      <c r="B29" s="7"/>
      <c r="C29" s="8"/>
      <c r="D29" s="8"/>
      <c r="E29" s="9"/>
    </row>
    <row r="30" ht="13" customHeight="1">
      <c r="A30" s="6"/>
      <c r="B30" s="7"/>
      <c r="C30" s="8"/>
      <c r="D30" s="8"/>
      <c r="E30" s="9"/>
    </row>
    <row r="31" ht="13" customHeight="1">
      <c r="A31" s="6"/>
      <c r="B31" s="7"/>
      <c r="C31" s="8"/>
      <c r="D31" s="8"/>
      <c r="E31" s="9"/>
    </row>
    <row r="32" ht="13" customHeight="1">
      <c r="A32" s="6"/>
      <c r="B32" s="7"/>
      <c r="C32" s="8"/>
      <c r="D32" s="8"/>
      <c r="E32" s="9"/>
    </row>
    <row r="33" ht="13" customHeight="1">
      <c r="A33" s="6"/>
      <c r="B33" s="7"/>
      <c r="C33" s="8"/>
      <c r="D33" s="8"/>
      <c r="E33" s="9"/>
    </row>
    <row r="34" ht="13" customHeight="1">
      <c r="A34" s="6"/>
      <c r="B34" s="7"/>
      <c r="C34" s="8"/>
      <c r="D34" s="8"/>
      <c r="E34" s="9"/>
    </row>
    <row r="35" ht="13" customHeight="1">
      <c r="A35" s="6"/>
      <c r="B35" s="7"/>
      <c r="C35" s="8"/>
      <c r="D35" s="8"/>
      <c r="E35" s="9"/>
    </row>
    <row r="36" ht="13" customHeight="1">
      <c r="A36" s="6"/>
      <c r="B36" s="7"/>
      <c r="C36" s="8"/>
      <c r="D36" s="8"/>
      <c r="E36" s="9"/>
    </row>
    <row r="37" ht="13" customHeight="1">
      <c r="A37" s="6"/>
      <c r="B37" s="7"/>
      <c r="C37" s="8"/>
      <c r="D37" s="8"/>
      <c r="E37" s="9"/>
    </row>
    <row r="38" ht="13" customHeight="1">
      <c r="A38" s="6"/>
      <c r="B38" s="7"/>
      <c r="C38" s="8"/>
      <c r="D38" s="8"/>
      <c r="E38" s="9"/>
    </row>
    <row r="39" ht="13" customHeight="1">
      <c r="A39" s="6"/>
      <c r="B39" s="7"/>
      <c r="C39" s="8"/>
      <c r="D39" s="8"/>
      <c r="E39" s="9"/>
    </row>
    <row r="40" ht="13" customHeight="1">
      <c r="A40" s="6"/>
      <c r="B40" s="7"/>
      <c r="C40" s="8"/>
      <c r="D40" s="8"/>
      <c r="E40" s="9"/>
    </row>
    <row r="41" ht="13" customHeight="1">
      <c r="A41" s="6"/>
      <c r="B41" s="7"/>
      <c r="C41" s="8"/>
      <c r="D41" s="8"/>
      <c r="E41" s="9"/>
    </row>
    <row r="42" ht="13" customHeight="1">
      <c r="A42" s="6"/>
      <c r="B42" s="7"/>
      <c r="C42" s="8"/>
      <c r="D42" s="8"/>
      <c r="E42" s="9"/>
    </row>
    <row r="43" ht="13" customHeight="1">
      <c r="A43" s="6"/>
      <c r="B43" s="7"/>
      <c r="C43" s="8"/>
      <c r="D43" s="8"/>
      <c r="E43" s="9"/>
    </row>
    <row r="44" ht="13" customHeight="1">
      <c r="A44" s="6"/>
      <c r="B44" s="7"/>
      <c r="C44" s="8"/>
      <c r="D44" s="8"/>
      <c r="E44" s="9"/>
    </row>
    <row r="45" ht="13" customHeight="1">
      <c r="A45" s="6"/>
      <c r="B45" s="7"/>
      <c r="C45" s="8"/>
      <c r="D45" s="8"/>
      <c r="E45" s="9"/>
    </row>
    <row r="46" ht="13" customHeight="1">
      <c r="A46" s="6"/>
      <c r="B46" s="7"/>
      <c r="C46" s="8"/>
      <c r="D46" s="8"/>
      <c r="E46" s="9"/>
    </row>
    <row r="47" ht="13" customHeight="1">
      <c r="A47" s="6"/>
      <c r="B47" s="7"/>
      <c r="C47" s="8"/>
      <c r="D47" s="8"/>
      <c r="E47" s="9"/>
    </row>
    <row r="48" ht="13" customHeight="1">
      <c r="A48" s="6"/>
      <c r="B48" s="7"/>
      <c r="C48" s="8"/>
      <c r="D48" s="8"/>
      <c r="E48" s="9"/>
    </row>
    <row r="49" ht="13" customHeight="1">
      <c r="A49" s="6"/>
      <c r="B49" s="7"/>
      <c r="C49" s="8"/>
      <c r="D49" s="8"/>
      <c r="E49" s="9"/>
    </row>
    <row r="50" ht="13" customHeight="1">
      <c r="A50" s="6"/>
      <c r="B50" s="7"/>
      <c r="C50" s="8"/>
      <c r="D50" s="8"/>
      <c r="E50" s="9"/>
    </row>
    <row r="51" ht="13" customHeight="1">
      <c r="A51" s="6"/>
      <c r="B51" s="7"/>
      <c r="C51" s="8"/>
      <c r="D51" s="8"/>
      <c r="E51" s="9"/>
    </row>
    <row r="52" ht="13" customHeight="1">
      <c r="A52" s="6"/>
      <c r="B52" s="7"/>
      <c r="C52" s="8"/>
      <c r="D52" s="8"/>
      <c r="E52" s="9"/>
    </row>
    <row r="53" ht="13" customHeight="1">
      <c r="A53" s="6"/>
      <c r="B53" s="7"/>
      <c r="C53" s="8"/>
      <c r="D53" s="8"/>
      <c r="E53" s="9"/>
    </row>
    <row r="54" ht="13" customHeight="1">
      <c r="A54" s="6"/>
      <c r="B54" s="7"/>
      <c r="C54" s="8"/>
      <c r="D54" s="8"/>
      <c r="E54" s="9"/>
    </row>
    <row r="55" ht="13" customHeight="1">
      <c r="A55" s="6"/>
      <c r="B55" s="7"/>
      <c r="C55" s="8"/>
      <c r="D55" s="8"/>
      <c r="E55" s="9"/>
    </row>
    <row r="56" ht="13" customHeight="1">
      <c r="A56" s="6"/>
      <c r="B56" s="7"/>
      <c r="C56" s="8"/>
      <c r="D56" s="8"/>
      <c r="E56" s="9"/>
    </row>
    <row r="57" ht="13" customHeight="1">
      <c r="A57" s="6"/>
      <c r="B57" s="7"/>
      <c r="C57" s="8"/>
      <c r="D57" s="8"/>
      <c r="E57" s="9"/>
    </row>
    <row r="58" ht="13" customHeight="1">
      <c r="A58" s="6"/>
      <c r="B58" s="7"/>
      <c r="C58" s="8"/>
      <c r="D58" s="8"/>
      <c r="E58" s="9"/>
    </row>
    <row r="59" ht="13" customHeight="1">
      <c r="A59" s="6"/>
      <c r="B59" s="7"/>
      <c r="C59" s="8"/>
      <c r="D59" s="8"/>
      <c r="E59" s="9"/>
    </row>
    <row r="60" ht="13" customHeight="1">
      <c r="A60" s="6"/>
      <c r="B60" s="7"/>
      <c r="C60" s="8"/>
      <c r="D60" s="8"/>
      <c r="E60" s="9"/>
    </row>
    <row r="61" ht="13" customHeight="1">
      <c r="A61" s="6"/>
      <c r="B61" s="7"/>
      <c r="C61" s="8"/>
      <c r="D61" s="8"/>
      <c r="E61" s="9"/>
    </row>
    <row r="62" ht="13" customHeight="1">
      <c r="A62" s="6"/>
      <c r="B62" s="7"/>
      <c r="C62" s="8"/>
      <c r="D62" s="8"/>
      <c r="E62" s="9"/>
    </row>
    <row r="63" ht="13" customHeight="1">
      <c r="A63" s="6"/>
      <c r="B63" s="7"/>
      <c r="C63" s="8"/>
      <c r="D63" s="8"/>
      <c r="E63" s="9"/>
    </row>
    <row r="64" ht="13" customHeight="1">
      <c r="A64" s="6"/>
      <c r="B64" s="7"/>
      <c r="C64" s="8"/>
      <c r="D64" s="8"/>
      <c r="E64" s="9"/>
    </row>
    <row r="65" ht="13" customHeight="1">
      <c r="A65" s="6"/>
      <c r="B65" s="7"/>
      <c r="C65" s="8"/>
      <c r="D65" s="8"/>
      <c r="E65" s="9"/>
    </row>
    <row r="66" ht="13" customHeight="1">
      <c r="A66" s="6"/>
      <c r="B66" s="7"/>
      <c r="C66" s="8"/>
      <c r="D66" s="8"/>
      <c r="E66" s="9"/>
    </row>
    <row r="67" ht="13" customHeight="1">
      <c r="A67" s="6"/>
      <c r="B67" s="7"/>
      <c r="C67" s="8"/>
      <c r="D67" s="8"/>
      <c r="E67" s="9"/>
    </row>
    <row r="68" ht="13" customHeight="1">
      <c r="A68" s="6"/>
      <c r="B68" s="7"/>
      <c r="C68" s="8"/>
      <c r="D68" s="8"/>
      <c r="E68" s="9"/>
    </row>
    <row r="69" ht="13" customHeight="1">
      <c r="A69" s="6"/>
      <c r="B69" s="7"/>
      <c r="C69" s="8"/>
      <c r="D69" s="8"/>
      <c r="E69" s="9"/>
    </row>
    <row r="70" ht="13" customHeight="1">
      <c r="A70" s="6"/>
      <c r="B70" s="7"/>
      <c r="C70" s="8"/>
      <c r="D70" s="8"/>
      <c r="E70" s="9"/>
    </row>
    <row r="71" ht="13" customHeight="1">
      <c r="A71" s="6"/>
      <c r="B71" s="7"/>
      <c r="C71" s="8"/>
      <c r="D71" s="8"/>
      <c r="E71" s="9"/>
    </row>
    <row r="72" ht="13" customHeight="1">
      <c r="A72" s="6"/>
      <c r="B72" s="7"/>
      <c r="C72" s="8"/>
      <c r="D72" s="8"/>
      <c r="E72" s="9"/>
    </row>
    <row r="73" ht="13" customHeight="1">
      <c r="A73" s="6"/>
      <c r="B73" s="7"/>
      <c r="C73" s="8"/>
      <c r="D73" s="8"/>
      <c r="E73" s="9"/>
    </row>
    <row r="74" ht="13" customHeight="1">
      <c r="A74" s="6"/>
      <c r="B74" s="7"/>
      <c r="C74" s="8"/>
      <c r="D74" s="8"/>
      <c r="E74" s="9"/>
    </row>
    <row r="75" ht="13" customHeight="1">
      <c r="A75" s="6"/>
      <c r="B75" s="7"/>
      <c r="C75" s="8"/>
      <c r="D75" s="8"/>
      <c r="E75" s="9"/>
    </row>
    <row r="76" ht="13" customHeight="1">
      <c r="A76" s="6"/>
      <c r="B76" s="7"/>
      <c r="C76" s="8"/>
      <c r="D76" s="8"/>
      <c r="E76" s="9"/>
    </row>
    <row r="77" ht="13" customHeight="1">
      <c r="A77" s="6"/>
      <c r="B77" s="7"/>
      <c r="C77" s="8"/>
      <c r="D77" s="8"/>
      <c r="E77" s="9"/>
    </row>
    <row r="78" ht="13" customHeight="1">
      <c r="A78" s="6"/>
      <c r="B78" s="7"/>
      <c r="C78" s="8"/>
      <c r="D78" s="8"/>
      <c r="E78" s="9"/>
    </row>
    <row r="79" ht="13" customHeight="1">
      <c r="A79" s="6"/>
      <c r="B79" s="7"/>
      <c r="C79" s="8"/>
      <c r="D79" s="8"/>
      <c r="E79" s="9"/>
    </row>
    <row r="80" ht="13" customHeight="1">
      <c r="A80" s="6"/>
      <c r="B80" s="7"/>
      <c r="C80" s="8"/>
      <c r="D80" s="8"/>
      <c r="E80" s="9"/>
    </row>
    <row r="81" ht="13" customHeight="1">
      <c r="A81" s="6"/>
      <c r="B81" s="7"/>
      <c r="C81" s="8"/>
      <c r="D81" s="8"/>
      <c r="E81" s="9"/>
    </row>
    <row r="82" ht="13" customHeight="1">
      <c r="A82" s="6"/>
      <c r="B82" s="7"/>
      <c r="C82" s="8"/>
      <c r="D82" s="8"/>
      <c r="E82" s="9"/>
    </row>
    <row r="83" ht="13" customHeight="1">
      <c r="A83" s="6"/>
      <c r="B83" s="7"/>
      <c r="C83" s="8"/>
      <c r="D83" s="8"/>
      <c r="E83" s="9"/>
    </row>
    <row r="84" ht="13" customHeight="1">
      <c r="A84" s="6"/>
      <c r="B84" s="7"/>
      <c r="C84" s="8"/>
      <c r="D84" s="8"/>
      <c r="E84" s="9"/>
    </row>
    <row r="85" ht="13" customHeight="1">
      <c r="A85" s="6"/>
      <c r="B85" s="7"/>
      <c r="C85" s="8"/>
      <c r="D85" s="8"/>
      <c r="E85" s="9"/>
    </row>
    <row r="86" ht="13" customHeight="1">
      <c r="A86" s="6"/>
      <c r="B86" s="7"/>
      <c r="C86" s="8"/>
      <c r="D86" s="8"/>
      <c r="E86" s="9"/>
    </row>
    <row r="87" ht="13" customHeight="1">
      <c r="A87" s="6"/>
      <c r="B87" s="7"/>
      <c r="C87" s="8"/>
      <c r="D87" s="8"/>
      <c r="E87" s="9"/>
    </row>
    <row r="88" ht="13" customHeight="1">
      <c r="A88" s="6"/>
      <c r="B88" s="7"/>
      <c r="C88" s="8"/>
      <c r="D88" s="8"/>
      <c r="E88" s="9"/>
    </row>
    <row r="89" ht="13" customHeight="1">
      <c r="A89" s="6"/>
      <c r="B89" s="7"/>
      <c r="C89" s="8"/>
      <c r="D89" s="8"/>
      <c r="E89" s="9"/>
    </row>
    <row r="90" ht="13" customHeight="1">
      <c r="A90" s="6"/>
      <c r="B90" s="7"/>
      <c r="C90" s="8"/>
      <c r="D90" s="8"/>
      <c r="E90" s="9"/>
    </row>
    <row r="91" ht="13" customHeight="1">
      <c r="A91" s="6"/>
      <c r="B91" s="7"/>
      <c r="C91" s="8"/>
      <c r="D91" s="8"/>
      <c r="E91" s="9"/>
    </row>
    <row r="92" ht="13" customHeight="1">
      <c r="A92" s="6"/>
      <c r="B92" s="7"/>
      <c r="C92" s="8"/>
      <c r="D92" s="8"/>
      <c r="E92" s="9"/>
    </row>
    <row r="93" ht="13" customHeight="1">
      <c r="A93" s="6"/>
      <c r="B93" s="7"/>
      <c r="C93" s="8"/>
      <c r="D93" s="8"/>
      <c r="E93" s="9"/>
    </row>
    <row r="94" ht="13" customHeight="1">
      <c r="A94" s="6"/>
      <c r="B94" s="7"/>
      <c r="C94" s="8"/>
      <c r="D94" s="8"/>
      <c r="E94" s="9"/>
    </row>
    <row r="95" ht="13" customHeight="1">
      <c r="A95" s="6"/>
      <c r="B95" s="7"/>
      <c r="C95" s="8"/>
      <c r="D95" s="8"/>
      <c r="E95" s="9"/>
    </row>
    <row r="96" ht="13" customHeight="1">
      <c r="A96" s="6"/>
      <c r="B96" s="7"/>
      <c r="C96" s="8"/>
      <c r="D96" s="8"/>
      <c r="E96" s="9"/>
    </row>
    <row r="97" ht="13" customHeight="1">
      <c r="A97" s="6"/>
      <c r="B97" s="7"/>
      <c r="C97" s="8"/>
      <c r="D97" s="8"/>
      <c r="E97" s="9"/>
    </row>
    <row r="98" ht="13" customHeight="1">
      <c r="A98" s="6"/>
      <c r="B98" s="7"/>
      <c r="C98" s="8"/>
      <c r="D98" s="8"/>
      <c r="E98" s="9"/>
    </row>
    <row r="99" ht="13" customHeight="1">
      <c r="A99" s="6"/>
      <c r="B99" s="7"/>
      <c r="C99" s="8"/>
      <c r="D99" s="8"/>
      <c r="E99" s="9"/>
    </row>
    <row r="100" ht="13" customHeight="1">
      <c r="A100" s="10"/>
      <c r="B100" s="11"/>
      <c r="C100" s="12"/>
      <c r="D100" s="12"/>
      <c r="E100" s="13"/>
    </row>
  </sheetData>
  <mergeCells count="1">
    <mergeCell ref="A1:A100"/>
  </mergeCells>
  <pageMargins left="0.75" right="0.75" top="1" bottom="1" header="0.3" footer="0.3"/>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IT57"/>
  <sheetViews>
    <sheetView workbookViewId="0" showGridLines="0" defaultGridColor="1"/>
  </sheetViews>
  <sheetFormatPr defaultColWidth="8.83333" defaultRowHeight="13" customHeight="1" outlineLevelRow="0" outlineLevelCol="0"/>
  <cols>
    <col min="1" max="1" width="39.5" style="14" customWidth="1"/>
    <col min="2" max="2" width="8.85156" style="14" customWidth="1"/>
    <col min="3" max="3" width="10.8516" style="14" customWidth="1"/>
    <col min="4" max="4" width="8.85156" style="14" customWidth="1"/>
    <col min="5" max="5" width="8.85156" style="14" customWidth="1"/>
    <col min="6" max="6" width="8.85156" style="14" customWidth="1"/>
    <col min="7" max="7" width="8.85156" style="14" customWidth="1"/>
    <col min="8" max="8" width="8.85156" style="14" customWidth="1"/>
    <col min="9" max="9" width="8.85156" style="14" customWidth="1"/>
    <col min="10" max="10" width="8.85156" style="14" customWidth="1"/>
    <col min="11" max="11" width="8.85156" style="14" customWidth="1"/>
    <col min="12" max="12" width="8.85156" style="14" customWidth="1"/>
    <col min="13" max="13" width="8.85156" style="14" customWidth="1"/>
    <col min="14" max="14" width="8.85156" style="14" customWidth="1"/>
    <col min="15" max="15" width="8.85156" style="14" customWidth="1"/>
    <col min="16" max="16" width="8.85156" style="14" customWidth="1"/>
    <col min="17" max="17" width="8.85156" style="14" customWidth="1"/>
    <col min="18" max="18" width="8.85156" style="14" customWidth="1"/>
    <col min="19" max="19" width="8.85156" style="14" customWidth="1"/>
    <col min="20" max="20" width="8.85156" style="14" customWidth="1"/>
    <col min="21" max="21" width="8.85156" style="14" customWidth="1"/>
    <col min="22" max="22" width="8.85156" style="14" customWidth="1"/>
    <col min="23" max="23" width="8.85156" style="14" customWidth="1"/>
    <col min="24" max="24" width="8.85156" style="14" customWidth="1"/>
    <col min="25" max="25" width="8.85156" style="14" customWidth="1"/>
    <col min="26" max="26" width="8.85156" style="14" customWidth="1"/>
    <col min="27" max="27" width="8.85156" style="14" customWidth="1"/>
    <col min="28" max="28" width="8.85156" style="14" customWidth="1"/>
    <col min="29" max="29" width="8.85156" style="14" customWidth="1"/>
    <col min="30" max="30" width="8.85156" style="14" customWidth="1"/>
    <col min="31" max="31" width="8.85156" style="14" customWidth="1"/>
    <col min="32" max="32" width="8.85156" style="14" customWidth="1"/>
    <col min="33" max="33" width="8.85156" style="14" customWidth="1"/>
    <col min="34" max="34" width="8.85156" style="14" customWidth="1"/>
    <col min="35" max="35" width="8.85156" style="14" customWidth="1"/>
    <col min="36" max="36" width="8.85156" style="14" customWidth="1"/>
    <col min="37" max="37" width="8.85156" style="14" customWidth="1"/>
    <col min="38" max="38" width="8.85156" style="14" customWidth="1"/>
    <col min="39" max="39" width="8.85156" style="14" customWidth="1"/>
    <col min="40" max="40" width="8.85156" style="14" customWidth="1"/>
    <col min="41" max="41" width="8.85156" style="14" customWidth="1"/>
    <col min="42" max="42" width="8.85156" style="14" customWidth="1"/>
    <col min="43" max="43" width="8.85156" style="14" customWidth="1"/>
    <col min="44" max="44" width="8.85156" style="14" customWidth="1"/>
    <col min="45" max="45" width="8.85156" style="14" customWidth="1"/>
    <col min="46" max="46" width="8.85156" style="14" customWidth="1"/>
    <col min="47" max="47" width="8.85156" style="14" customWidth="1"/>
    <col min="48" max="48" width="8.85156" style="14" customWidth="1"/>
    <col min="49" max="49" width="8.85156" style="14" customWidth="1"/>
    <col min="50" max="50" width="8.85156" style="14" customWidth="1"/>
    <col min="51" max="51" width="8.85156" style="14" customWidth="1"/>
    <col min="52" max="52" width="8.85156" style="14" customWidth="1"/>
    <col min="53" max="53" width="8.85156" style="14" customWidth="1"/>
    <col min="54" max="54" width="8.85156" style="14" customWidth="1"/>
    <col min="55" max="55" width="8.85156" style="14" customWidth="1"/>
    <col min="56" max="56" width="8.85156" style="14" customWidth="1"/>
    <col min="57" max="57" width="8.85156" style="14" customWidth="1"/>
    <col min="58" max="58" width="8.85156" style="14" customWidth="1"/>
    <col min="59" max="59" width="8.85156" style="14" customWidth="1"/>
    <col min="60" max="60" width="8.85156" style="14" customWidth="1"/>
    <col min="61" max="61" width="8.85156" style="14" customWidth="1"/>
    <col min="62" max="62" width="8.85156" style="14" customWidth="1"/>
    <col min="63" max="63" width="8.85156" style="14" customWidth="1"/>
    <col min="64" max="64" width="8.85156" style="14" customWidth="1"/>
    <col min="65" max="65" width="8.85156" style="14" customWidth="1"/>
    <col min="66" max="66" width="8.85156" style="14" customWidth="1"/>
    <col min="67" max="67" width="8.85156" style="14" customWidth="1"/>
    <col min="68" max="68" width="8.85156" style="14" customWidth="1"/>
    <col min="69" max="69" width="8.85156" style="14" customWidth="1"/>
    <col min="70" max="70" width="8.85156" style="14" customWidth="1"/>
    <col min="71" max="71" width="8.85156" style="14" customWidth="1"/>
    <col min="72" max="72" width="8.85156" style="14" customWidth="1"/>
    <col min="73" max="73" width="8.85156" style="14" customWidth="1"/>
    <col min="74" max="74" width="8.85156" style="14" customWidth="1"/>
    <col min="75" max="75" width="8.85156" style="14" customWidth="1"/>
    <col min="76" max="76" width="8.85156" style="14" customWidth="1"/>
    <col min="77" max="77" width="8.85156" style="14" customWidth="1"/>
    <col min="78" max="78" width="8.85156" style="14" customWidth="1"/>
    <col min="79" max="79" width="8.85156" style="14" customWidth="1"/>
    <col min="80" max="80" width="8.85156" style="14" customWidth="1"/>
    <col min="81" max="81" width="8.85156" style="14" customWidth="1"/>
    <col min="82" max="82" width="8.85156" style="14" customWidth="1"/>
    <col min="83" max="83" width="8.85156" style="14" customWidth="1"/>
    <col min="84" max="84" width="8.85156" style="14" customWidth="1"/>
    <col min="85" max="85" width="8.85156" style="14" customWidth="1"/>
    <col min="86" max="86" width="8.85156" style="14" customWidth="1"/>
    <col min="87" max="87" width="8.85156" style="14" customWidth="1"/>
    <col min="88" max="88" width="8.85156" style="14" customWidth="1"/>
    <col min="89" max="89" width="8.85156" style="14" customWidth="1"/>
    <col min="90" max="90" width="8.85156" style="14" customWidth="1"/>
    <col min="91" max="91" width="8.85156" style="14" customWidth="1"/>
    <col min="92" max="92" width="8.85156" style="14" customWidth="1"/>
    <col min="93" max="93" width="8.85156" style="14" customWidth="1"/>
    <col min="94" max="94" width="8.85156" style="14" customWidth="1"/>
    <col min="95" max="95" width="8.85156" style="14" customWidth="1"/>
    <col min="96" max="96" width="8.85156" style="14" customWidth="1"/>
    <col min="97" max="97" width="8.85156" style="14" customWidth="1"/>
    <col min="98" max="98" width="8.85156" style="14" customWidth="1"/>
    <col min="99" max="99" width="8.85156" style="14" customWidth="1"/>
    <col min="100" max="100" width="8.85156" style="14" customWidth="1"/>
    <col min="101" max="101" width="8.85156" style="14" customWidth="1"/>
    <col min="102" max="102" width="8.85156" style="14" customWidth="1"/>
    <col min="103" max="103" width="8.85156" style="14" customWidth="1"/>
    <col min="104" max="104" width="8.85156" style="14" customWidth="1"/>
    <col min="105" max="105" width="8.85156" style="14" customWidth="1"/>
    <col min="106" max="106" width="8.85156" style="14" customWidth="1"/>
    <col min="107" max="107" width="8.85156" style="14" customWidth="1"/>
    <col min="108" max="108" width="8.85156" style="14" customWidth="1"/>
    <col min="109" max="109" width="8.85156" style="14" customWidth="1"/>
    <col min="110" max="110" width="8.85156" style="14" customWidth="1"/>
    <col min="111" max="111" width="8.85156" style="14" customWidth="1"/>
    <col min="112" max="112" width="8.85156" style="14" customWidth="1"/>
    <col min="113" max="113" width="8.85156" style="14" customWidth="1"/>
    <col min="114" max="114" width="8.85156" style="14" customWidth="1"/>
    <col min="115" max="115" width="8.85156" style="14" customWidth="1"/>
    <col min="116" max="116" width="8.85156" style="14" customWidth="1"/>
    <col min="117" max="117" width="8.85156" style="14" customWidth="1"/>
    <col min="118" max="118" width="8.85156" style="14" customWidth="1"/>
    <col min="119" max="119" width="8.85156" style="14" customWidth="1"/>
    <col min="120" max="120" width="8.85156" style="14" customWidth="1"/>
    <col min="121" max="121" width="8.85156" style="14" customWidth="1"/>
    <col min="122" max="122" width="8.85156" style="14" customWidth="1"/>
    <col min="123" max="123" width="8.85156" style="14" customWidth="1"/>
    <col min="124" max="124" width="8.85156" style="14" customWidth="1"/>
    <col min="125" max="125" width="8.85156" style="14" customWidth="1"/>
    <col min="126" max="126" width="8.85156" style="14" customWidth="1"/>
    <col min="127" max="127" width="8.85156" style="14" customWidth="1"/>
    <col min="128" max="128" width="8.85156" style="14" customWidth="1"/>
    <col min="129" max="129" width="8.85156" style="14" customWidth="1"/>
    <col min="130" max="130" width="8.85156" style="14" customWidth="1"/>
    <col min="131" max="131" width="8.85156" style="14" customWidth="1"/>
    <col min="132" max="132" width="8.85156" style="14" customWidth="1"/>
    <col min="133" max="133" width="8.85156" style="14" customWidth="1"/>
    <col min="134" max="134" width="8.85156" style="14" customWidth="1"/>
    <col min="135" max="135" width="8.85156" style="14" customWidth="1"/>
    <col min="136" max="136" width="8.85156" style="14" customWidth="1"/>
    <col min="137" max="137" width="8.85156" style="14" customWidth="1"/>
    <col min="138" max="138" width="8.85156" style="14" customWidth="1"/>
    <col min="139" max="139" width="8.85156" style="14" customWidth="1"/>
    <col min="140" max="140" width="8.85156" style="14" customWidth="1"/>
    <col min="141" max="141" width="8.85156" style="14" customWidth="1"/>
    <col min="142" max="142" width="8.85156" style="14" customWidth="1"/>
    <col min="143" max="143" width="8.85156" style="14" customWidth="1"/>
    <col min="144" max="144" width="8.85156" style="14" customWidth="1"/>
    <col min="145" max="145" width="8.85156" style="14" customWidth="1"/>
    <col min="146" max="146" width="8.85156" style="14" customWidth="1"/>
    <col min="147" max="147" width="8.85156" style="14" customWidth="1"/>
    <col min="148" max="148" width="8.85156" style="14" customWidth="1"/>
    <col min="149" max="149" width="8.85156" style="14" customWidth="1"/>
    <col min="150" max="150" width="8.85156" style="14" customWidth="1"/>
    <col min="151" max="151" width="8.85156" style="14" customWidth="1"/>
    <col min="152" max="152" width="8.85156" style="14" customWidth="1"/>
    <col min="153" max="153" width="8.85156" style="14" customWidth="1"/>
    <col min="154" max="154" width="8.85156" style="14" customWidth="1"/>
    <col min="155" max="155" width="8.85156" style="14" customWidth="1"/>
    <col min="156" max="156" width="8.85156" style="14" customWidth="1"/>
    <col min="157" max="157" width="8.85156" style="14" customWidth="1"/>
    <col min="158" max="158" width="8.85156" style="14" customWidth="1"/>
    <col min="159" max="159" width="8.85156" style="14" customWidth="1"/>
    <col min="160" max="160" width="8.85156" style="14" customWidth="1"/>
    <col min="161" max="161" width="8.85156" style="14" customWidth="1"/>
    <col min="162" max="162" width="8.85156" style="14" customWidth="1"/>
    <col min="163" max="163" width="8.85156" style="14" customWidth="1"/>
    <col min="164" max="164" width="8.85156" style="14" customWidth="1"/>
    <col min="165" max="165" width="8.85156" style="14" customWidth="1"/>
    <col min="166" max="166" width="8.85156" style="14" customWidth="1"/>
    <col min="167" max="167" width="8.85156" style="14" customWidth="1"/>
    <col min="168" max="168" width="8.85156" style="14" customWidth="1"/>
    <col min="169" max="169" width="8.85156" style="14" customWidth="1"/>
    <col min="170" max="170" width="8.85156" style="14" customWidth="1"/>
    <col min="171" max="171" width="8.85156" style="14" customWidth="1"/>
    <col min="172" max="172" width="8.85156" style="14" customWidth="1"/>
    <col min="173" max="173" width="8.85156" style="14" customWidth="1"/>
    <col min="174" max="174" width="8.85156" style="14" customWidth="1"/>
    <col min="175" max="175" width="8.85156" style="14" customWidth="1"/>
    <col min="176" max="176" width="8.85156" style="14" customWidth="1"/>
    <col min="177" max="177" width="8.85156" style="14" customWidth="1"/>
    <col min="178" max="178" width="8.85156" style="14" customWidth="1"/>
    <col min="179" max="179" width="8.85156" style="14" customWidth="1"/>
    <col min="180" max="180" width="8.85156" style="14" customWidth="1"/>
    <col min="181" max="181" width="8.85156" style="14" customWidth="1"/>
    <col min="182" max="182" width="8.85156" style="14" customWidth="1"/>
    <col min="183" max="183" width="8.85156" style="14" customWidth="1"/>
    <col min="184" max="184" width="8.85156" style="14" customWidth="1"/>
    <col min="185" max="185" width="8.85156" style="14" customWidth="1"/>
    <col min="186" max="186" width="8.85156" style="14" customWidth="1"/>
    <col min="187" max="187" width="8.85156" style="14" customWidth="1"/>
    <col min="188" max="188" width="8.85156" style="14" customWidth="1"/>
    <col min="189" max="189" width="8.85156" style="14" customWidth="1"/>
    <col min="190" max="190" width="8.85156" style="14" customWidth="1"/>
    <col min="191" max="191" width="8.85156" style="14" customWidth="1"/>
    <col min="192" max="192" width="8.85156" style="14" customWidth="1"/>
    <col min="193" max="193" width="8.85156" style="14" customWidth="1"/>
    <col min="194" max="194" width="8.85156" style="14" customWidth="1"/>
    <col min="195" max="195" width="8.85156" style="14" customWidth="1"/>
    <col min="196" max="196" width="8.85156" style="14" customWidth="1"/>
    <col min="197" max="197" width="8.85156" style="14" customWidth="1"/>
    <col min="198" max="198" width="8.85156" style="14" customWidth="1"/>
    <col min="199" max="199" width="8.85156" style="14" customWidth="1"/>
    <col min="200" max="200" width="8.85156" style="14" customWidth="1"/>
    <col min="201" max="201" width="8.85156" style="14" customWidth="1"/>
    <col min="202" max="202" width="8.85156" style="14" customWidth="1"/>
    <col min="203" max="203" width="8.85156" style="14" customWidth="1"/>
    <col min="204" max="204" width="8.85156" style="14" customWidth="1"/>
    <col min="205" max="205" width="8.85156" style="14" customWidth="1"/>
    <col min="206" max="206" width="8.85156" style="14" customWidth="1"/>
    <col min="207" max="207" width="8.85156" style="14" customWidth="1"/>
    <col min="208" max="208" width="8.85156" style="14" customWidth="1"/>
    <col min="209" max="209" width="8.85156" style="14" customWidth="1"/>
    <col min="210" max="210" width="8.85156" style="14" customWidth="1"/>
    <col min="211" max="211" width="8.85156" style="14" customWidth="1"/>
    <col min="212" max="212" width="8.85156" style="14" customWidth="1"/>
    <col min="213" max="213" width="8.85156" style="14" customWidth="1"/>
    <col min="214" max="214" width="8.85156" style="14" customWidth="1"/>
    <col min="215" max="215" width="8.85156" style="14" customWidth="1"/>
    <col min="216" max="216" width="8.85156" style="14" customWidth="1"/>
    <col min="217" max="217" width="8.85156" style="14" customWidth="1"/>
    <col min="218" max="218" width="8.85156" style="14" customWidth="1"/>
    <col min="219" max="219" width="8.85156" style="14" customWidth="1"/>
    <col min="220" max="220" width="8.85156" style="14" customWidth="1"/>
    <col min="221" max="221" width="8.85156" style="14" customWidth="1"/>
    <col min="222" max="222" width="8.85156" style="14" customWidth="1"/>
    <col min="223" max="223" width="8.85156" style="14" customWidth="1"/>
    <col min="224" max="224" width="8.85156" style="14" customWidth="1"/>
    <col min="225" max="225" width="8.85156" style="14" customWidth="1"/>
    <col min="226" max="226" width="8.85156" style="14" customWidth="1"/>
    <col min="227" max="227" width="8.85156" style="14" customWidth="1"/>
    <col min="228" max="228" width="8.85156" style="14" customWidth="1"/>
    <col min="229" max="229" width="8.85156" style="14" customWidth="1"/>
    <col min="230" max="230" width="8.85156" style="14" customWidth="1"/>
    <col min="231" max="231" width="8.85156" style="14" customWidth="1"/>
    <col min="232" max="232" width="8.85156" style="14" customWidth="1"/>
    <col min="233" max="233" width="8.85156" style="14" customWidth="1"/>
    <col min="234" max="234" width="8.85156" style="14" customWidth="1"/>
    <col min="235" max="235" width="8.85156" style="14" customWidth="1"/>
    <col min="236" max="236" width="8.85156" style="14" customWidth="1"/>
    <col min="237" max="237" width="8.85156" style="14" customWidth="1"/>
    <col min="238" max="238" width="8.85156" style="14" customWidth="1"/>
    <col min="239" max="239" width="8.85156" style="14" customWidth="1"/>
    <col min="240" max="240" width="8.85156" style="14" customWidth="1"/>
    <col min="241" max="241" width="8.85156" style="14" customWidth="1"/>
    <col min="242" max="242" width="8.85156" style="14" customWidth="1"/>
    <col min="243" max="243" width="8.85156" style="14" customWidth="1"/>
    <col min="244" max="244" width="8.85156" style="14" customWidth="1"/>
    <col min="245" max="245" width="8.85156" style="14" customWidth="1"/>
    <col min="246" max="246" width="8.85156" style="14" customWidth="1"/>
    <col min="247" max="247" width="8.85156" style="14" customWidth="1"/>
    <col min="248" max="248" width="8.85156" style="14" customWidth="1"/>
    <col min="249" max="249" width="8.85156" style="14" customWidth="1"/>
    <col min="250" max="250" width="8.85156" style="14" customWidth="1"/>
    <col min="251" max="251" width="8.85156" style="14" customWidth="1"/>
    <col min="252" max="252" width="8.85156" style="14" customWidth="1"/>
    <col min="253" max="253" width="8.85156" style="14" customWidth="1"/>
    <col min="254" max="254" width="8.85156" style="14" customWidth="1"/>
    <col min="255" max="256" width="8.85156" style="14" customWidth="1"/>
  </cols>
  <sheetData>
    <row r="1" ht="13" customHeight="1">
      <c r="A1" t="s" s="15">
        <v>1</v>
      </c>
      <c r="B1" s="16"/>
      <c r="C1" t="s" s="17">
        <v>2</v>
      </c>
      <c r="D1" s="16">
        <v>1990</v>
      </c>
      <c r="E1" s="16">
        <v>1940</v>
      </c>
      <c r="F1" s="16">
        <v>1900</v>
      </c>
      <c r="G1" s="16">
        <v>1880</v>
      </c>
      <c r="H1" s="16">
        <v>1870</v>
      </c>
      <c r="I1" s="16">
        <v>1830</v>
      </c>
      <c r="J1" s="16">
        <v>1740</v>
      </c>
      <c r="K1" s="16">
        <v>1650</v>
      </c>
      <c r="L1" s="16">
        <v>1560</v>
      </c>
      <c r="M1" s="16">
        <v>1480</v>
      </c>
      <c r="N1" s="16">
        <v>1450</v>
      </c>
      <c r="O1" s="16">
        <v>1380</v>
      </c>
      <c r="P1" s="16">
        <v>1360</v>
      </c>
      <c r="Q1" s="16">
        <v>1330</v>
      </c>
      <c r="R1" s="16">
        <v>1280</v>
      </c>
      <c r="S1" s="16">
        <v>1260</v>
      </c>
      <c r="T1" s="16">
        <v>1240</v>
      </c>
      <c r="U1" s="16">
        <v>1220</v>
      </c>
      <c r="V1" s="16">
        <v>1170</v>
      </c>
      <c r="W1" s="16">
        <v>1020</v>
      </c>
      <c r="X1" s="16">
        <v>870</v>
      </c>
      <c r="Y1" s="16">
        <v>720</v>
      </c>
      <c r="Z1" s="16">
        <v>420</v>
      </c>
      <c r="AA1" s="16">
        <v>300</v>
      </c>
      <c r="AB1" s="16">
        <v>200</v>
      </c>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row>
    <row r="2" ht="13" customHeight="1">
      <c r="A2" t="s" s="17">
        <v>3</v>
      </c>
      <c r="B2" s="16"/>
      <c r="C2" t="s" s="17">
        <v>4</v>
      </c>
      <c r="D2" s="18">
        <v>5</v>
      </c>
      <c r="E2" s="18">
        <v>25</v>
      </c>
      <c r="F2" s="18">
        <v>45</v>
      </c>
      <c r="G2" s="18">
        <v>55</v>
      </c>
      <c r="H2" s="18">
        <v>60</v>
      </c>
      <c r="I2" s="18">
        <v>65</v>
      </c>
      <c r="J2" s="18">
        <v>75</v>
      </c>
      <c r="K2" s="18">
        <v>85</v>
      </c>
      <c r="L2" s="18">
        <v>95</v>
      </c>
      <c r="M2" s="18">
        <v>105</v>
      </c>
      <c r="N2" s="18">
        <v>115</v>
      </c>
      <c r="O2" s="18">
        <v>125</v>
      </c>
      <c r="P2" s="18">
        <v>145</v>
      </c>
      <c r="Q2" s="18">
        <v>151</v>
      </c>
      <c r="R2" s="18">
        <v>165</v>
      </c>
      <c r="S2" s="18">
        <v>185</v>
      </c>
      <c r="T2" s="18">
        <v>195</v>
      </c>
      <c r="U2" s="18">
        <v>205</v>
      </c>
      <c r="V2" s="18">
        <v>215</v>
      </c>
      <c r="W2" s="18">
        <v>235</v>
      </c>
      <c r="X2" s="18">
        <v>245</v>
      </c>
      <c r="Y2" s="18">
        <v>255</v>
      </c>
      <c r="Z2" s="18">
        <v>265</v>
      </c>
      <c r="AA2" s="18">
        <v>284</v>
      </c>
      <c r="AB2" t="s" s="15">
        <v>5</v>
      </c>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row>
    <row r="3" ht="13" customHeight="1">
      <c r="A3" s="16"/>
      <c r="B3" s="16"/>
      <c r="C3" s="16"/>
      <c r="D3" s="18">
        <v>5</v>
      </c>
      <c r="E3" s="18">
        <v>25</v>
      </c>
      <c r="F3" s="18">
        <v>45</v>
      </c>
      <c r="G3" s="18">
        <v>55</v>
      </c>
      <c r="H3" s="18">
        <v>60</v>
      </c>
      <c r="I3" s="18">
        <v>65</v>
      </c>
      <c r="J3" s="18">
        <v>75</v>
      </c>
      <c r="K3" s="18">
        <v>85</v>
      </c>
      <c r="L3" s="18">
        <v>95</v>
      </c>
      <c r="M3" s="18">
        <v>105</v>
      </c>
      <c r="N3" s="18">
        <v>115</v>
      </c>
      <c r="O3" s="18">
        <v>125</v>
      </c>
      <c r="P3" s="18">
        <v>145</v>
      </c>
      <c r="Q3" s="18">
        <v>151</v>
      </c>
      <c r="R3" s="18">
        <v>165</v>
      </c>
      <c r="S3" s="18">
        <v>185</v>
      </c>
      <c r="T3" s="18">
        <v>195</v>
      </c>
      <c r="U3" s="18">
        <v>205</v>
      </c>
      <c r="V3" s="18">
        <v>215</v>
      </c>
      <c r="W3" s="18">
        <v>235</v>
      </c>
      <c r="X3" s="18">
        <v>245</v>
      </c>
      <c r="Y3" s="18">
        <v>255</v>
      </c>
      <c r="Z3" s="18">
        <v>265</v>
      </c>
      <c r="AA3" s="18">
        <v>284</v>
      </c>
      <c r="AB3" s="18">
        <v>285</v>
      </c>
      <c r="AC3" s="18">
        <v>1</v>
      </c>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row>
    <row r="4" ht="13" customHeight="1">
      <c r="A4" t="s" s="17">
        <v>6</v>
      </c>
      <c r="B4" s="16"/>
      <c r="C4" s="16"/>
      <c r="D4" s="16">
        <v>1</v>
      </c>
      <c r="E4" s="16">
        <v>3</v>
      </c>
      <c r="F4" s="16">
        <v>1</v>
      </c>
      <c r="G4" s="16">
        <v>1</v>
      </c>
      <c r="H4" s="16">
        <v>1</v>
      </c>
      <c r="I4" s="16">
        <v>3</v>
      </c>
      <c r="J4" s="16">
        <v>1</v>
      </c>
      <c r="K4" s="16">
        <v>0</v>
      </c>
      <c r="L4" s="16">
        <v>0</v>
      </c>
      <c r="M4" s="16">
        <v>4</v>
      </c>
      <c r="N4" s="16">
        <v>2.5</v>
      </c>
      <c r="O4" s="16">
        <v>2</v>
      </c>
      <c r="P4" s="16">
        <v>2</v>
      </c>
      <c r="Q4" s="16">
        <v>0</v>
      </c>
      <c r="R4" s="16">
        <v>3</v>
      </c>
      <c r="S4" s="16">
        <v>0</v>
      </c>
      <c r="T4" s="16">
        <v>4</v>
      </c>
      <c r="U4" s="16">
        <v>4</v>
      </c>
      <c r="V4" s="16">
        <v>0</v>
      </c>
      <c r="W4" s="16">
        <v>0</v>
      </c>
      <c r="X4" s="16">
        <v>1</v>
      </c>
      <c r="Y4" s="16">
        <v>2</v>
      </c>
      <c r="Z4" s="16">
        <v>2</v>
      </c>
      <c r="AA4" s="16">
        <v>0</v>
      </c>
      <c r="AB4" s="16">
        <v>0</v>
      </c>
      <c r="AC4" s="16">
        <v>2</v>
      </c>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row>
    <row r="5" ht="13" customHeight="1">
      <c r="A5" t="s" s="17">
        <v>7</v>
      </c>
      <c r="B5" s="16"/>
      <c r="C5" s="16"/>
      <c r="D5" s="16">
        <v>12</v>
      </c>
      <c r="E5" s="16">
        <v>29</v>
      </c>
      <c r="F5" s="16">
        <v>6</v>
      </c>
      <c r="G5" s="16">
        <v>18</v>
      </c>
      <c r="H5" s="16">
        <v>7</v>
      </c>
      <c r="I5" s="16">
        <v>37</v>
      </c>
      <c r="J5" s="16">
        <v>12</v>
      </c>
      <c r="K5" s="16">
        <v>5</v>
      </c>
      <c r="L5" s="16">
        <v>18</v>
      </c>
      <c r="M5" s="16">
        <v>12</v>
      </c>
      <c r="N5" s="16">
        <v>11</v>
      </c>
      <c r="O5" s="16">
        <v>11</v>
      </c>
      <c r="P5" s="16">
        <v>13</v>
      </c>
      <c r="Q5" s="16">
        <v>8</v>
      </c>
      <c r="R5" s="16">
        <v>20</v>
      </c>
      <c r="S5" s="16">
        <v>20</v>
      </c>
      <c r="T5" s="16">
        <v>21</v>
      </c>
      <c r="U5" s="16">
        <v>14</v>
      </c>
      <c r="V5" s="16">
        <v>11</v>
      </c>
      <c r="W5" s="16">
        <v>10</v>
      </c>
      <c r="X5" s="16">
        <v>7</v>
      </c>
      <c r="Y5" s="16">
        <v>22</v>
      </c>
      <c r="Z5" s="16">
        <v>18</v>
      </c>
      <c r="AA5" s="16">
        <v>9</v>
      </c>
      <c r="AB5" s="16">
        <v>26</v>
      </c>
      <c r="AC5" s="16">
        <v>3</v>
      </c>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row>
    <row r="6" ht="13" customHeight="1">
      <c r="A6" t="s" s="17">
        <v>8</v>
      </c>
      <c r="B6" s="16"/>
      <c r="C6" s="16"/>
      <c r="D6" s="16">
        <v>0</v>
      </c>
      <c r="E6" s="16">
        <v>0</v>
      </c>
      <c r="F6" s="16">
        <v>0</v>
      </c>
      <c r="G6" s="16">
        <v>1</v>
      </c>
      <c r="H6" s="16">
        <v>0</v>
      </c>
      <c r="I6" s="16">
        <v>2</v>
      </c>
      <c r="J6" s="16">
        <v>1</v>
      </c>
      <c r="K6" s="16">
        <v>1</v>
      </c>
      <c r="L6" s="16">
        <v>0</v>
      </c>
      <c r="M6" s="16">
        <v>1</v>
      </c>
      <c r="N6" s="16">
        <v>0</v>
      </c>
      <c r="O6" s="16">
        <v>0</v>
      </c>
      <c r="P6" s="16">
        <v>0</v>
      </c>
      <c r="Q6" s="16">
        <v>3</v>
      </c>
      <c r="R6" s="16">
        <v>2</v>
      </c>
      <c r="S6" s="16">
        <v>0</v>
      </c>
      <c r="T6" s="16">
        <v>0</v>
      </c>
      <c r="U6" s="16">
        <v>0</v>
      </c>
      <c r="V6" s="16">
        <v>0</v>
      </c>
      <c r="W6" s="16">
        <v>0</v>
      </c>
      <c r="X6" s="16">
        <v>0</v>
      </c>
      <c r="Y6" s="16">
        <v>0</v>
      </c>
      <c r="Z6" s="16">
        <v>0</v>
      </c>
      <c r="AA6" s="16">
        <v>0</v>
      </c>
      <c r="AB6" s="16">
        <v>1</v>
      </c>
      <c r="AC6" s="18">
        <v>4</v>
      </c>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row>
    <row r="7" ht="13" customHeight="1">
      <c r="A7" t="s" s="17">
        <v>9</v>
      </c>
      <c r="B7" s="16"/>
      <c r="C7" s="16"/>
      <c r="D7" s="16">
        <v>3</v>
      </c>
      <c r="E7" s="16">
        <v>0</v>
      </c>
      <c r="F7" s="16">
        <v>0</v>
      </c>
      <c r="G7" s="16">
        <v>2</v>
      </c>
      <c r="H7" s="16">
        <v>4</v>
      </c>
      <c r="I7" s="16">
        <v>2</v>
      </c>
      <c r="J7" s="16">
        <v>0</v>
      </c>
      <c r="K7" s="16">
        <v>1</v>
      </c>
      <c r="L7" s="16">
        <v>3</v>
      </c>
      <c r="M7" s="16">
        <v>4</v>
      </c>
      <c r="N7" s="16">
        <v>0</v>
      </c>
      <c r="O7" s="16">
        <v>0</v>
      </c>
      <c r="P7" s="16">
        <v>1</v>
      </c>
      <c r="Q7" s="16">
        <v>4</v>
      </c>
      <c r="R7" s="16">
        <v>1</v>
      </c>
      <c r="S7" s="16">
        <v>2</v>
      </c>
      <c r="T7" s="16">
        <v>6</v>
      </c>
      <c r="U7" s="16">
        <v>0</v>
      </c>
      <c r="V7" s="16">
        <v>5</v>
      </c>
      <c r="W7" s="16">
        <v>1</v>
      </c>
      <c r="X7" s="16">
        <v>0</v>
      </c>
      <c r="Y7" s="16">
        <v>0</v>
      </c>
      <c r="Z7" s="16">
        <v>3</v>
      </c>
      <c r="AA7" s="16">
        <v>2</v>
      </c>
      <c r="AB7" s="16">
        <v>1</v>
      </c>
      <c r="AC7" s="16">
        <v>5</v>
      </c>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row>
    <row r="8" ht="13" customHeight="1">
      <c r="A8" t="s" s="17">
        <v>10</v>
      </c>
      <c r="B8" s="16"/>
      <c r="C8" s="16"/>
      <c r="D8" s="16">
        <f t="shared" si="0" ref="D8:V8">SUM(9/2)</f>
        <v>4.5</v>
      </c>
      <c r="E8" s="16">
        <f>SUM(19/2)</f>
        <v>9.5</v>
      </c>
      <c r="F8" s="16">
        <f>SUM(4/2)</f>
        <v>2</v>
      </c>
      <c r="G8" s="16">
        <f>SUM(13/2)</f>
        <v>6.5</v>
      </c>
      <c r="H8" s="16">
        <f t="shared" si="4" ref="H8:AA8">SUM(2/2)</f>
        <v>1</v>
      </c>
      <c r="I8" s="16">
        <f>SUM(24/2)</f>
        <v>12</v>
      </c>
      <c r="J8" s="16">
        <f t="shared" si="6" ref="J8:T8">SUM(7/2)</f>
        <v>3.5</v>
      </c>
      <c r="K8" s="16">
        <f t="shared" si="4"/>
        <v>1</v>
      </c>
      <c r="L8" s="16">
        <f t="shared" si="8" ref="L8:AB8">SUM(12/2)</f>
        <v>6</v>
      </c>
      <c r="M8" s="16">
        <v>0</v>
      </c>
      <c r="N8" s="16">
        <f>SUM(11/2)</f>
        <v>5.5</v>
      </c>
      <c r="O8" s="16">
        <f t="shared" si="10" ref="O8:Y8">SUM(6/2)</f>
        <v>3</v>
      </c>
      <c r="P8" s="16">
        <f t="shared" si="11" ref="P8:X8">SUM(5/2)</f>
        <v>2.5</v>
      </c>
      <c r="Q8" s="16">
        <f t="shared" si="4"/>
        <v>1</v>
      </c>
      <c r="R8" s="16">
        <f t="shared" si="6"/>
        <v>3.5</v>
      </c>
      <c r="S8" s="16">
        <f>SUM(23/2)</f>
        <v>11.5</v>
      </c>
      <c r="T8" s="16">
        <f t="shared" si="6"/>
        <v>3.5</v>
      </c>
      <c r="U8" s="16">
        <f>SUM(1/2)</f>
        <v>0.5</v>
      </c>
      <c r="V8" s="16">
        <f t="shared" si="0"/>
        <v>4.5</v>
      </c>
      <c r="W8" s="16">
        <f>SUM(3/2)</f>
        <v>1.5</v>
      </c>
      <c r="X8" s="16">
        <f t="shared" si="11"/>
        <v>2.5</v>
      </c>
      <c r="Y8" s="16">
        <f t="shared" si="10"/>
        <v>3</v>
      </c>
      <c r="Z8" s="16">
        <f>SUM(10/2)</f>
        <v>5</v>
      </c>
      <c r="AA8" s="16">
        <f t="shared" si="4"/>
        <v>1</v>
      </c>
      <c r="AB8" s="16">
        <f t="shared" si="8"/>
        <v>6</v>
      </c>
      <c r="AC8" s="16">
        <v>6</v>
      </c>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row>
    <row r="9" ht="13" customHeight="1">
      <c r="A9" t="s" s="17">
        <v>11</v>
      </c>
      <c r="B9" s="16"/>
      <c r="C9" s="16"/>
      <c r="D9" s="16">
        <v>0</v>
      </c>
      <c r="E9" s="16">
        <v>0</v>
      </c>
      <c r="F9" s="16">
        <v>1</v>
      </c>
      <c r="G9" s="16">
        <v>0</v>
      </c>
      <c r="H9" s="16">
        <v>0</v>
      </c>
      <c r="I9" s="16">
        <v>0</v>
      </c>
      <c r="J9" s="16">
        <v>2</v>
      </c>
      <c r="K9" s="16">
        <v>1</v>
      </c>
      <c r="L9" s="16">
        <v>1</v>
      </c>
      <c r="M9" s="16">
        <v>0</v>
      </c>
      <c r="N9" s="16">
        <v>0</v>
      </c>
      <c r="O9" s="16">
        <v>0</v>
      </c>
      <c r="P9" s="16">
        <v>0</v>
      </c>
      <c r="Q9" s="16">
        <v>0</v>
      </c>
      <c r="R9" s="16">
        <v>1</v>
      </c>
      <c r="S9" s="16">
        <v>0</v>
      </c>
      <c r="T9" s="16">
        <v>0</v>
      </c>
      <c r="U9" s="16">
        <v>0</v>
      </c>
      <c r="V9" s="16">
        <v>0</v>
      </c>
      <c r="W9" s="16">
        <v>0</v>
      </c>
      <c r="X9" s="16">
        <v>0</v>
      </c>
      <c r="Y9" s="16">
        <v>0</v>
      </c>
      <c r="Z9" s="16">
        <v>0</v>
      </c>
      <c r="AA9" s="16">
        <v>0</v>
      </c>
      <c r="AB9" s="16">
        <v>0</v>
      </c>
      <c r="AC9" s="18">
        <v>7</v>
      </c>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row>
    <row r="10" ht="13" customHeight="1">
      <c r="A10" t="s" s="17">
        <v>12</v>
      </c>
      <c r="B10" s="16"/>
      <c r="C10" s="16"/>
      <c r="D10" s="16">
        <v>5</v>
      </c>
      <c r="E10" s="16">
        <v>15</v>
      </c>
      <c r="F10" s="16">
        <v>1</v>
      </c>
      <c r="G10" s="16">
        <v>2</v>
      </c>
      <c r="H10" s="16">
        <v>7</v>
      </c>
      <c r="I10" s="16">
        <v>4</v>
      </c>
      <c r="J10" s="16">
        <v>2</v>
      </c>
      <c r="K10" s="16">
        <v>2</v>
      </c>
      <c r="L10" s="16">
        <v>7</v>
      </c>
      <c r="M10" s="16">
        <v>16</v>
      </c>
      <c r="N10" s="16">
        <v>10</v>
      </c>
      <c r="O10" s="16">
        <v>7</v>
      </c>
      <c r="P10" s="16">
        <v>1</v>
      </c>
      <c r="Q10" s="16">
        <v>1</v>
      </c>
      <c r="R10" s="16">
        <v>2</v>
      </c>
      <c r="S10" s="16">
        <v>8</v>
      </c>
      <c r="T10" s="16">
        <v>5</v>
      </c>
      <c r="U10" s="16">
        <v>2</v>
      </c>
      <c r="V10" s="16">
        <v>2</v>
      </c>
      <c r="W10" s="16">
        <v>2</v>
      </c>
      <c r="X10" s="16">
        <v>2</v>
      </c>
      <c r="Y10" s="16">
        <v>7</v>
      </c>
      <c r="Z10" s="16">
        <v>3</v>
      </c>
      <c r="AA10" s="16">
        <v>0</v>
      </c>
      <c r="AB10" s="16">
        <v>4</v>
      </c>
      <c r="AC10" s="16">
        <v>8</v>
      </c>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row>
    <row r="11" ht="13" customHeight="1">
      <c r="A11" t="s" s="17">
        <v>13</v>
      </c>
      <c r="B11" s="16"/>
      <c r="C11" s="16"/>
      <c r="D11" s="16">
        <v>21</v>
      </c>
      <c r="E11" s="16">
        <v>8</v>
      </c>
      <c r="F11" s="16">
        <v>1</v>
      </c>
      <c r="G11" s="16">
        <v>4</v>
      </c>
      <c r="H11" s="16">
        <v>3</v>
      </c>
      <c r="I11" s="16">
        <v>5</v>
      </c>
      <c r="J11" s="16">
        <v>3</v>
      </c>
      <c r="K11" s="16">
        <v>1</v>
      </c>
      <c r="L11" s="16">
        <v>8</v>
      </c>
      <c r="M11" s="16">
        <v>0</v>
      </c>
      <c r="N11" s="16">
        <v>0</v>
      </c>
      <c r="O11" s="16">
        <v>6</v>
      </c>
      <c r="P11" s="16">
        <v>9</v>
      </c>
      <c r="Q11" s="16">
        <v>0</v>
      </c>
      <c r="R11" s="16">
        <v>4</v>
      </c>
      <c r="S11" s="16">
        <v>1</v>
      </c>
      <c r="T11" s="16">
        <v>0</v>
      </c>
      <c r="U11" s="16">
        <v>3</v>
      </c>
      <c r="V11" s="16">
        <v>5</v>
      </c>
      <c r="W11" s="16">
        <v>1</v>
      </c>
      <c r="X11" s="16">
        <v>0</v>
      </c>
      <c r="Y11" s="16">
        <v>0</v>
      </c>
      <c r="Z11" s="16">
        <v>1</v>
      </c>
      <c r="AA11" s="16">
        <v>6</v>
      </c>
      <c r="AB11" s="16">
        <v>0</v>
      </c>
      <c r="AC11" s="16">
        <v>9</v>
      </c>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row>
    <row r="12" ht="13" customHeight="1">
      <c r="A12" t="s" s="17">
        <v>14</v>
      </c>
      <c r="B12" s="16"/>
      <c r="C12" s="16"/>
      <c r="D12" s="16">
        <v>0</v>
      </c>
      <c r="E12" s="16">
        <v>0</v>
      </c>
      <c r="F12" s="16">
        <v>0</v>
      </c>
      <c r="G12" s="16">
        <v>0</v>
      </c>
      <c r="H12" s="16">
        <v>1</v>
      </c>
      <c r="I12" s="16">
        <v>0</v>
      </c>
      <c r="J12" s="16">
        <v>0</v>
      </c>
      <c r="K12" s="16">
        <v>2</v>
      </c>
      <c r="L12" s="16">
        <v>0</v>
      </c>
      <c r="M12" s="16">
        <v>0</v>
      </c>
      <c r="N12" s="16">
        <v>0</v>
      </c>
      <c r="O12" s="16">
        <v>0</v>
      </c>
      <c r="P12" s="16">
        <v>0</v>
      </c>
      <c r="Q12" s="16">
        <v>0</v>
      </c>
      <c r="R12" s="16">
        <v>0</v>
      </c>
      <c r="S12" s="16">
        <v>2</v>
      </c>
      <c r="T12" s="16">
        <v>0</v>
      </c>
      <c r="U12" s="16">
        <v>0</v>
      </c>
      <c r="V12" s="16">
        <v>0</v>
      </c>
      <c r="W12" s="16">
        <v>0</v>
      </c>
      <c r="X12" s="16">
        <v>0</v>
      </c>
      <c r="Y12" s="16">
        <v>0</v>
      </c>
      <c r="Z12" s="16">
        <v>0</v>
      </c>
      <c r="AA12" s="16">
        <v>0</v>
      </c>
      <c r="AB12" s="16">
        <v>0</v>
      </c>
      <c r="AC12" s="18">
        <v>10</v>
      </c>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row>
    <row r="13" ht="13" customHeight="1">
      <c r="A13" t="s" s="17">
        <v>15</v>
      </c>
      <c r="B13" s="16"/>
      <c r="C13" s="16"/>
      <c r="D13" s="16">
        <v>26</v>
      </c>
      <c r="E13" s="16">
        <v>32</v>
      </c>
      <c r="F13" s="16">
        <v>18</v>
      </c>
      <c r="G13" s="16">
        <v>33</v>
      </c>
      <c r="H13" s="16">
        <v>3</v>
      </c>
      <c r="I13" s="16">
        <v>45</v>
      </c>
      <c r="J13" s="16">
        <v>33</v>
      </c>
      <c r="K13" s="16">
        <v>4</v>
      </c>
      <c r="L13" s="16">
        <v>34</v>
      </c>
      <c r="M13" s="16">
        <v>15.5</v>
      </c>
      <c r="N13" s="16">
        <v>35</v>
      </c>
      <c r="O13" s="16">
        <v>18</v>
      </c>
      <c r="P13" s="16">
        <v>36</v>
      </c>
      <c r="Q13" s="16">
        <v>47</v>
      </c>
      <c r="R13" s="16">
        <v>61</v>
      </c>
      <c r="S13" s="16">
        <v>40</v>
      </c>
      <c r="T13" s="16">
        <v>29</v>
      </c>
      <c r="U13" s="16">
        <v>44</v>
      </c>
      <c r="V13" s="16">
        <v>20</v>
      </c>
      <c r="W13" s="16">
        <v>14</v>
      </c>
      <c r="X13" s="16">
        <v>44</v>
      </c>
      <c r="Y13" s="16">
        <v>39</v>
      </c>
      <c r="Z13" s="16">
        <v>41</v>
      </c>
      <c r="AA13" s="16">
        <v>8</v>
      </c>
      <c r="AB13" s="16">
        <v>34</v>
      </c>
      <c r="AC13" s="16">
        <v>11</v>
      </c>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9"/>
    </row>
    <row r="14" ht="13" customHeight="1">
      <c r="A14" t="s" s="17">
        <v>16</v>
      </c>
      <c r="B14" s="16"/>
      <c r="C14" s="16"/>
      <c r="D14" s="16">
        <v>3</v>
      </c>
      <c r="E14" s="16">
        <v>2</v>
      </c>
      <c r="F14" s="16">
        <v>0</v>
      </c>
      <c r="G14" s="16">
        <v>0</v>
      </c>
      <c r="H14" s="16">
        <v>0</v>
      </c>
      <c r="I14" s="16">
        <v>0</v>
      </c>
      <c r="J14" s="16">
        <v>2</v>
      </c>
      <c r="K14" s="16">
        <v>0</v>
      </c>
      <c r="L14" s="16">
        <v>6</v>
      </c>
      <c r="M14" s="16">
        <v>0</v>
      </c>
      <c r="N14" s="16">
        <v>3</v>
      </c>
      <c r="O14" s="16">
        <v>1</v>
      </c>
      <c r="P14" s="16">
        <v>2</v>
      </c>
      <c r="Q14" s="16">
        <v>0</v>
      </c>
      <c r="R14" s="16">
        <v>4</v>
      </c>
      <c r="S14" s="16">
        <v>7</v>
      </c>
      <c r="T14" s="16">
        <v>2</v>
      </c>
      <c r="U14" s="16">
        <v>0</v>
      </c>
      <c r="V14" s="16">
        <v>11</v>
      </c>
      <c r="W14" s="16">
        <v>2</v>
      </c>
      <c r="X14" s="16">
        <v>2</v>
      </c>
      <c r="Y14" s="16">
        <v>3</v>
      </c>
      <c r="Z14" s="16">
        <v>2</v>
      </c>
      <c r="AA14" s="16">
        <v>3</v>
      </c>
      <c r="AB14" s="16">
        <v>2</v>
      </c>
      <c r="AC14" s="16">
        <v>12</v>
      </c>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row>
    <row r="15" ht="13" customHeight="1">
      <c r="A15" t="s" s="17">
        <v>17</v>
      </c>
      <c r="B15" s="16"/>
      <c r="C15" s="16"/>
      <c r="D15" s="16">
        <v>0</v>
      </c>
      <c r="E15" s="16">
        <v>0</v>
      </c>
      <c r="F15" s="16">
        <v>0</v>
      </c>
      <c r="G15" s="16">
        <v>0</v>
      </c>
      <c r="H15" s="16">
        <v>2</v>
      </c>
      <c r="I15" s="16">
        <v>0</v>
      </c>
      <c r="J15" s="16">
        <v>1</v>
      </c>
      <c r="K15" s="16">
        <v>0</v>
      </c>
      <c r="L15" s="16">
        <v>1</v>
      </c>
      <c r="M15" s="16">
        <v>3</v>
      </c>
      <c r="N15" s="16">
        <v>0</v>
      </c>
      <c r="O15" s="16">
        <v>0</v>
      </c>
      <c r="P15" s="16">
        <v>0</v>
      </c>
      <c r="Q15" s="16">
        <v>3</v>
      </c>
      <c r="R15" s="16">
        <v>2</v>
      </c>
      <c r="S15" s="16">
        <v>0</v>
      </c>
      <c r="T15" s="16">
        <v>1</v>
      </c>
      <c r="U15" s="16">
        <v>0</v>
      </c>
      <c r="V15" s="16">
        <v>0</v>
      </c>
      <c r="W15" s="16">
        <v>0</v>
      </c>
      <c r="X15" s="16">
        <v>0</v>
      </c>
      <c r="Y15" s="16">
        <v>0</v>
      </c>
      <c r="Z15" s="16">
        <v>0</v>
      </c>
      <c r="AA15" s="16">
        <v>0</v>
      </c>
      <c r="AB15" s="16">
        <v>0</v>
      </c>
      <c r="AC15" s="18">
        <v>13</v>
      </c>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row>
    <row r="16" ht="13" customHeight="1">
      <c r="A16" t="s" s="17">
        <v>18</v>
      </c>
      <c r="B16" s="16"/>
      <c r="C16" s="16"/>
      <c r="D16" s="16">
        <v>4</v>
      </c>
      <c r="E16" s="16">
        <v>4</v>
      </c>
      <c r="F16" s="16">
        <v>0</v>
      </c>
      <c r="G16" s="16">
        <v>3</v>
      </c>
      <c r="H16" s="16">
        <v>1</v>
      </c>
      <c r="I16" s="16">
        <v>6</v>
      </c>
      <c r="J16" s="16">
        <v>6</v>
      </c>
      <c r="K16" s="16">
        <v>3</v>
      </c>
      <c r="L16" s="16">
        <v>1</v>
      </c>
      <c r="M16" s="16">
        <v>2</v>
      </c>
      <c r="N16" s="16">
        <v>7</v>
      </c>
      <c r="O16" s="16">
        <v>6</v>
      </c>
      <c r="P16" s="16">
        <v>6</v>
      </c>
      <c r="Q16" s="16">
        <v>2</v>
      </c>
      <c r="R16" s="16">
        <v>5</v>
      </c>
      <c r="S16" s="16">
        <v>2</v>
      </c>
      <c r="T16" s="16">
        <v>3</v>
      </c>
      <c r="U16" s="16">
        <v>5</v>
      </c>
      <c r="V16" s="16">
        <v>1</v>
      </c>
      <c r="W16" s="16">
        <v>7</v>
      </c>
      <c r="X16" s="16">
        <v>1</v>
      </c>
      <c r="Y16" s="16">
        <v>13</v>
      </c>
      <c r="Z16" s="16">
        <v>10</v>
      </c>
      <c r="AA16" s="16">
        <v>3</v>
      </c>
      <c r="AB16" s="16">
        <v>8</v>
      </c>
      <c r="AC16" s="16">
        <v>14</v>
      </c>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row>
    <row r="17" ht="13" customHeight="1">
      <c r="A17" t="s" s="17">
        <v>19</v>
      </c>
      <c r="B17" s="16"/>
      <c r="C17" s="16"/>
      <c r="D17" s="16">
        <v>16</v>
      </c>
      <c r="E17" s="16">
        <v>22</v>
      </c>
      <c r="F17" s="16">
        <v>3.5</v>
      </c>
      <c r="G17" s="16">
        <v>20</v>
      </c>
      <c r="H17" s="16">
        <v>10</v>
      </c>
      <c r="I17" s="16">
        <v>38</v>
      </c>
      <c r="J17" s="16">
        <v>12</v>
      </c>
      <c r="K17" s="16">
        <v>7</v>
      </c>
      <c r="L17" s="16">
        <v>13</v>
      </c>
      <c r="M17" s="16">
        <v>12</v>
      </c>
      <c r="N17" s="16">
        <v>28</v>
      </c>
      <c r="O17" s="16">
        <v>28</v>
      </c>
      <c r="P17" s="16">
        <v>18</v>
      </c>
      <c r="Q17" s="16">
        <v>13</v>
      </c>
      <c r="R17" s="16">
        <v>20</v>
      </c>
      <c r="S17" s="16">
        <v>16</v>
      </c>
      <c r="T17" s="16">
        <v>27</v>
      </c>
      <c r="U17" s="16">
        <v>9</v>
      </c>
      <c r="V17" s="16">
        <v>28</v>
      </c>
      <c r="W17" s="16">
        <v>14</v>
      </c>
      <c r="X17" s="16">
        <v>18</v>
      </c>
      <c r="Y17" s="16">
        <v>29</v>
      </c>
      <c r="Z17" s="16">
        <v>39</v>
      </c>
      <c r="AA17" s="16">
        <v>25</v>
      </c>
      <c r="AB17" s="16">
        <v>24</v>
      </c>
      <c r="AC17" s="16">
        <v>15</v>
      </c>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row>
    <row r="18" ht="13" customHeight="1">
      <c r="A18" t="s" s="17">
        <v>20</v>
      </c>
      <c r="B18" s="16"/>
      <c r="C18" s="16"/>
      <c r="D18" s="16">
        <v>0</v>
      </c>
      <c r="E18" s="16">
        <v>0</v>
      </c>
      <c r="F18" s="16">
        <v>0</v>
      </c>
      <c r="G18" s="16">
        <v>0</v>
      </c>
      <c r="H18" s="16">
        <v>0</v>
      </c>
      <c r="I18" s="16">
        <v>0</v>
      </c>
      <c r="J18" s="16">
        <v>0</v>
      </c>
      <c r="K18" s="16">
        <v>0</v>
      </c>
      <c r="L18" s="16">
        <v>1</v>
      </c>
      <c r="M18" s="16">
        <v>0</v>
      </c>
      <c r="N18" s="16">
        <v>0</v>
      </c>
      <c r="O18" s="16">
        <v>1</v>
      </c>
      <c r="P18" s="16">
        <v>0</v>
      </c>
      <c r="Q18" s="16">
        <v>0</v>
      </c>
      <c r="R18" s="16">
        <v>0</v>
      </c>
      <c r="S18" s="16">
        <v>0</v>
      </c>
      <c r="T18" s="16">
        <v>2</v>
      </c>
      <c r="U18" s="16">
        <v>0</v>
      </c>
      <c r="V18" s="16">
        <v>0</v>
      </c>
      <c r="W18" s="16">
        <v>1</v>
      </c>
      <c r="X18" s="16">
        <v>1</v>
      </c>
      <c r="Y18" s="16">
        <v>0</v>
      </c>
      <c r="Z18" s="16">
        <v>0</v>
      </c>
      <c r="AA18" s="16">
        <v>0</v>
      </c>
      <c r="AB18" s="16">
        <v>1</v>
      </c>
      <c r="AC18" s="18">
        <v>16</v>
      </c>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row>
    <row r="19" ht="13" customHeight="1">
      <c r="A19" t="s" s="17">
        <v>21</v>
      </c>
      <c r="B19" s="16"/>
      <c r="C19" s="16"/>
      <c r="D19" s="16">
        <v>3</v>
      </c>
      <c r="E19" s="16">
        <v>4</v>
      </c>
      <c r="F19" s="16">
        <v>4</v>
      </c>
      <c r="G19" s="16">
        <v>4</v>
      </c>
      <c r="H19" s="16">
        <v>0</v>
      </c>
      <c r="I19" s="16">
        <v>8</v>
      </c>
      <c r="J19" s="16">
        <v>1</v>
      </c>
      <c r="K19" s="16">
        <v>0</v>
      </c>
      <c r="L19" s="16">
        <v>2</v>
      </c>
      <c r="M19" s="16">
        <v>9</v>
      </c>
      <c r="N19" s="16">
        <v>3</v>
      </c>
      <c r="O19" s="16">
        <v>5</v>
      </c>
      <c r="P19" s="16">
        <v>0</v>
      </c>
      <c r="Q19" s="16">
        <v>1</v>
      </c>
      <c r="R19" s="16">
        <v>0</v>
      </c>
      <c r="S19" s="16">
        <v>1</v>
      </c>
      <c r="T19" s="16">
        <v>0</v>
      </c>
      <c r="U19" s="16">
        <v>0</v>
      </c>
      <c r="V19" s="16">
        <v>2</v>
      </c>
      <c r="W19" s="16">
        <v>0</v>
      </c>
      <c r="X19" s="16">
        <v>4</v>
      </c>
      <c r="Y19" s="16">
        <v>3</v>
      </c>
      <c r="Z19" s="16">
        <v>6</v>
      </c>
      <c r="AA19" s="16">
        <v>1</v>
      </c>
      <c r="AB19" s="16">
        <v>5</v>
      </c>
      <c r="AC19" s="16">
        <v>17</v>
      </c>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row>
    <row r="20" ht="13" customHeight="1">
      <c r="A20" t="s" s="17">
        <v>22</v>
      </c>
      <c r="B20" s="16"/>
      <c r="C20" s="16"/>
      <c r="D20" s="16">
        <v>0</v>
      </c>
      <c r="E20" s="16">
        <v>0</v>
      </c>
      <c r="F20" s="16">
        <v>1</v>
      </c>
      <c r="G20" s="16">
        <v>0</v>
      </c>
      <c r="H20" s="16">
        <v>0</v>
      </c>
      <c r="I20" s="16">
        <v>1</v>
      </c>
      <c r="J20" s="16">
        <v>1</v>
      </c>
      <c r="K20" s="16">
        <v>0</v>
      </c>
      <c r="L20" s="16">
        <v>0</v>
      </c>
      <c r="M20" s="16">
        <v>0</v>
      </c>
      <c r="N20" s="16">
        <v>0</v>
      </c>
      <c r="O20" s="16">
        <v>2</v>
      </c>
      <c r="P20" s="16">
        <v>0</v>
      </c>
      <c r="Q20" s="16">
        <v>0</v>
      </c>
      <c r="R20" s="16">
        <v>2</v>
      </c>
      <c r="S20" s="16">
        <v>8</v>
      </c>
      <c r="T20" s="16">
        <v>0</v>
      </c>
      <c r="U20" s="16">
        <v>0</v>
      </c>
      <c r="V20" s="16">
        <v>0</v>
      </c>
      <c r="W20" s="16">
        <v>0</v>
      </c>
      <c r="X20" s="16">
        <v>0</v>
      </c>
      <c r="Y20" s="16">
        <v>1</v>
      </c>
      <c r="Z20" s="16">
        <v>0</v>
      </c>
      <c r="AA20" s="16">
        <v>0</v>
      </c>
      <c r="AB20" s="16">
        <v>1</v>
      </c>
      <c r="AC20" s="16">
        <v>18</v>
      </c>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row>
    <row r="21" ht="13" customHeight="1">
      <c r="A21" t="s" s="17">
        <v>23</v>
      </c>
      <c r="B21" s="16"/>
      <c r="C21" s="16"/>
      <c r="D21" s="16">
        <v>10</v>
      </c>
      <c r="E21" s="16">
        <v>7</v>
      </c>
      <c r="F21" s="16">
        <v>12</v>
      </c>
      <c r="G21" s="16">
        <v>5</v>
      </c>
      <c r="H21" s="16">
        <v>8</v>
      </c>
      <c r="I21" s="16">
        <v>3</v>
      </c>
      <c r="J21" s="16">
        <v>11</v>
      </c>
      <c r="K21" s="16">
        <v>1</v>
      </c>
      <c r="L21" s="16">
        <v>7</v>
      </c>
      <c r="M21" s="16">
        <v>8</v>
      </c>
      <c r="N21" s="16">
        <v>8</v>
      </c>
      <c r="O21" s="16">
        <v>6</v>
      </c>
      <c r="P21" s="16">
        <v>10</v>
      </c>
      <c r="Q21" s="16">
        <v>6</v>
      </c>
      <c r="R21" s="16">
        <v>9</v>
      </c>
      <c r="S21" s="16">
        <v>3</v>
      </c>
      <c r="T21" s="16">
        <v>8</v>
      </c>
      <c r="U21" s="16">
        <v>8</v>
      </c>
      <c r="V21" s="16">
        <v>4</v>
      </c>
      <c r="W21" s="16">
        <v>8</v>
      </c>
      <c r="X21" s="16">
        <v>14</v>
      </c>
      <c r="Y21" s="16">
        <v>1</v>
      </c>
      <c r="Z21" s="16">
        <v>5</v>
      </c>
      <c r="AA21" s="16">
        <v>24</v>
      </c>
      <c r="AB21" s="16">
        <v>9</v>
      </c>
      <c r="AC21" s="18">
        <v>19</v>
      </c>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row>
    <row r="22" ht="13" customHeight="1">
      <c r="A22" t="s" s="17">
        <v>24</v>
      </c>
      <c r="B22" s="16"/>
      <c r="C22" s="16"/>
      <c r="D22" s="16">
        <v>0</v>
      </c>
      <c r="E22" s="16">
        <v>0</v>
      </c>
      <c r="F22" s="16">
        <v>5</v>
      </c>
      <c r="G22" s="16">
        <v>1</v>
      </c>
      <c r="H22" s="16">
        <v>2</v>
      </c>
      <c r="I22" s="16">
        <v>0</v>
      </c>
      <c r="J22" s="16">
        <v>8</v>
      </c>
      <c r="K22" s="16">
        <v>10</v>
      </c>
      <c r="L22" s="16">
        <v>2</v>
      </c>
      <c r="M22" s="16">
        <v>1</v>
      </c>
      <c r="N22" s="16">
        <v>7</v>
      </c>
      <c r="O22" s="16">
        <v>9</v>
      </c>
      <c r="P22" s="16">
        <v>3</v>
      </c>
      <c r="Q22" s="16">
        <v>7</v>
      </c>
      <c r="R22" s="16">
        <v>5</v>
      </c>
      <c r="S22" s="16">
        <v>7</v>
      </c>
      <c r="T22" s="16">
        <v>6</v>
      </c>
      <c r="U22" s="16">
        <v>11</v>
      </c>
      <c r="V22" s="16">
        <v>4</v>
      </c>
      <c r="W22" s="16">
        <v>5</v>
      </c>
      <c r="X22" s="16">
        <v>9</v>
      </c>
      <c r="Y22" s="16">
        <v>2</v>
      </c>
      <c r="Z22" s="16">
        <v>12</v>
      </c>
      <c r="AA22" s="16">
        <v>23</v>
      </c>
      <c r="AB22" s="16">
        <v>1</v>
      </c>
      <c r="AC22" s="16">
        <v>20</v>
      </c>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row>
    <row r="23" ht="13" customHeight="1">
      <c r="A23" t="s" s="17">
        <v>25</v>
      </c>
      <c r="B23" s="16"/>
      <c r="C23" s="16"/>
      <c r="D23" s="16">
        <v>0</v>
      </c>
      <c r="E23" s="16">
        <v>0</v>
      </c>
      <c r="F23" s="16">
        <v>1</v>
      </c>
      <c r="G23" s="16">
        <v>1</v>
      </c>
      <c r="H23" s="16">
        <v>0</v>
      </c>
      <c r="I23" s="16">
        <v>0</v>
      </c>
      <c r="J23" s="16">
        <v>0</v>
      </c>
      <c r="K23" s="16">
        <v>2</v>
      </c>
      <c r="L23" s="16">
        <v>1</v>
      </c>
      <c r="M23" s="16">
        <v>0</v>
      </c>
      <c r="N23" s="16">
        <v>0</v>
      </c>
      <c r="O23" s="16">
        <v>0</v>
      </c>
      <c r="P23" s="16">
        <v>0</v>
      </c>
      <c r="Q23" s="16">
        <v>0</v>
      </c>
      <c r="R23" s="16">
        <v>0</v>
      </c>
      <c r="S23" s="16">
        <v>0</v>
      </c>
      <c r="T23" s="16">
        <v>0</v>
      </c>
      <c r="U23" s="16">
        <v>0</v>
      </c>
      <c r="V23" s="16">
        <v>0</v>
      </c>
      <c r="W23" s="16">
        <v>0</v>
      </c>
      <c r="X23" s="16">
        <v>0</v>
      </c>
      <c r="Y23" s="16">
        <v>0</v>
      </c>
      <c r="Z23" s="16">
        <v>1</v>
      </c>
      <c r="AA23" s="16">
        <v>1</v>
      </c>
      <c r="AB23" s="16">
        <v>0</v>
      </c>
      <c r="AC23" s="16">
        <v>21</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row>
    <row r="24" ht="13" customHeight="1">
      <c r="A24" t="s" s="17">
        <v>26</v>
      </c>
      <c r="B24" s="16"/>
      <c r="C24" s="16"/>
      <c r="D24" s="16">
        <v>0</v>
      </c>
      <c r="E24" s="16">
        <v>0</v>
      </c>
      <c r="F24" s="16">
        <v>0</v>
      </c>
      <c r="G24" s="16">
        <v>0</v>
      </c>
      <c r="H24" s="16">
        <v>4</v>
      </c>
      <c r="I24" s="16">
        <v>0</v>
      </c>
      <c r="J24" s="16">
        <v>0</v>
      </c>
      <c r="K24" s="16">
        <v>0</v>
      </c>
      <c r="L24" s="16">
        <v>0</v>
      </c>
      <c r="M24" s="16">
        <v>0</v>
      </c>
      <c r="N24" s="16">
        <v>0</v>
      </c>
      <c r="O24" s="16">
        <v>0</v>
      </c>
      <c r="P24" s="16">
        <v>0</v>
      </c>
      <c r="Q24" s="16">
        <v>0</v>
      </c>
      <c r="R24" s="16">
        <v>1</v>
      </c>
      <c r="S24" s="16">
        <v>0</v>
      </c>
      <c r="T24" s="16">
        <v>0</v>
      </c>
      <c r="U24" s="16">
        <v>0</v>
      </c>
      <c r="V24" s="16">
        <v>1</v>
      </c>
      <c r="W24" s="16">
        <v>0</v>
      </c>
      <c r="X24" s="16">
        <v>0</v>
      </c>
      <c r="Y24" s="16">
        <v>0</v>
      </c>
      <c r="Z24" s="16">
        <v>3</v>
      </c>
      <c r="AA24" s="16">
        <v>1</v>
      </c>
      <c r="AB24" s="16">
        <v>0</v>
      </c>
      <c r="AC24" s="18">
        <v>22</v>
      </c>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row>
    <row r="25" ht="13" customHeight="1">
      <c r="A25" t="s" s="17">
        <v>27</v>
      </c>
      <c r="B25" s="16"/>
      <c r="C25" s="16"/>
      <c r="D25" s="16">
        <v>0</v>
      </c>
      <c r="E25" s="16">
        <v>0</v>
      </c>
      <c r="F25" s="16">
        <v>3</v>
      </c>
      <c r="G25" s="16">
        <v>0</v>
      </c>
      <c r="H25" s="16">
        <v>1</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6">
        <v>0</v>
      </c>
      <c r="AA25" s="16">
        <v>0</v>
      </c>
      <c r="AB25" s="16">
        <v>0</v>
      </c>
      <c r="AC25" s="16">
        <v>23</v>
      </c>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row>
    <row r="26" ht="13" customHeight="1">
      <c r="A26" t="s" s="17">
        <v>28</v>
      </c>
      <c r="B26" s="16"/>
      <c r="C26" s="16"/>
      <c r="D26" s="16">
        <v>0</v>
      </c>
      <c r="E26" s="16">
        <v>0</v>
      </c>
      <c r="F26" s="16">
        <v>1</v>
      </c>
      <c r="G26" s="16">
        <v>0</v>
      </c>
      <c r="H26" s="16">
        <v>0</v>
      </c>
      <c r="I26" s="16">
        <v>0</v>
      </c>
      <c r="J26" s="16">
        <v>4</v>
      </c>
      <c r="K26" s="16">
        <v>0</v>
      </c>
      <c r="L26" s="16">
        <v>0</v>
      </c>
      <c r="M26" s="16">
        <v>1</v>
      </c>
      <c r="N26" s="16">
        <v>0</v>
      </c>
      <c r="O26" s="16">
        <v>1</v>
      </c>
      <c r="P26" s="16">
        <v>5</v>
      </c>
      <c r="Q26" s="16">
        <v>0</v>
      </c>
      <c r="R26" s="16">
        <v>0</v>
      </c>
      <c r="S26" s="16">
        <v>0</v>
      </c>
      <c r="T26" s="16">
        <v>0</v>
      </c>
      <c r="U26" s="16">
        <v>0</v>
      </c>
      <c r="V26" s="16">
        <v>0</v>
      </c>
      <c r="W26" s="16">
        <v>1</v>
      </c>
      <c r="X26" s="16">
        <v>0</v>
      </c>
      <c r="Y26" s="16">
        <v>0</v>
      </c>
      <c r="Z26" s="16">
        <v>0</v>
      </c>
      <c r="AA26" s="16">
        <v>0</v>
      </c>
      <c r="AB26" s="16">
        <v>0</v>
      </c>
      <c r="AC26" s="16">
        <v>24</v>
      </c>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row>
    <row r="27" ht="13" customHeight="1">
      <c r="A27" t="s" s="17">
        <v>29</v>
      </c>
      <c r="B27" s="16"/>
      <c r="C27" s="16"/>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8">
        <v>25</v>
      </c>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row>
    <row r="28" ht="13" customHeight="1">
      <c r="A28" t="s" s="17">
        <v>30</v>
      </c>
      <c r="B28" s="16"/>
      <c r="C28" s="16"/>
      <c r="D28" s="16">
        <v>4</v>
      </c>
      <c r="E28" s="16">
        <v>15</v>
      </c>
      <c r="F28" s="16">
        <v>11.5</v>
      </c>
      <c r="G28" s="16">
        <v>13</v>
      </c>
      <c r="H28" s="16">
        <v>5</v>
      </c>
      <c r="I28" s="16">
        <v>10</v>
      </c>
      <c r="J28" s="16">
        <v>15</v>
      </c>
      <c r="K28" s="16">
        <v>5.5</v>
      </c>
      <c r="L28" s="16">
        <v>8</v>
      </c>
      <c r="M28" s="16">
        <v>8</v>
      </c>
      <c r="N28" s="16">
        <v>10</v>
      </c>
      <c r="O28" s="16">
        <v>16</v>
      </c>
      <c r="P28" s="16">
        <v>15</v>
      </c>
      <c r="Q28" s="16">
        <v>6</v>
      </c>
      <c r="R28" s="16">
        <v>6</v>
      </c>
      <c r="S28" s="16">
        <v>9.5</v>
      </c>
      <c r="T28" s="16">
        <v>9</v>
      </c>
      <c r="U28" s="16">
        <v>11</v>
      </c>
      <c r="V28" s="16">
        <v>10.5</v>
      </c>
      <c r="W28" s="16">
        <v>2</v>
      </c>
      <c r="X28" s="16">
        <v>11</v>
      </c>
      <c r="Y28" s="16">
        <v>13</v>
      </c>
      <c r="Z28" s="16">
        <v>13</v>
      </c>
      <c r="AA28" s="16">
        <v>9.5</v>
      </c>
      <c r="AB28" s="16">
        <v>15</v>
      </c>
      <c r="AC28" s="16">
        <v>26</v>
      </c>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row>
    <row r="29" ht="13" customHeight="1">
      <c r="A29" t="s" s="17">
        <v>31</v>
      </c>
      <c r="B29" s="16"/>
      <c r="C29" s="16"/>
      <c r="D29" s="16">
        <v>0</v>
      </c>
      <c r="E29" s="16">
        <v>0</v>
      </c>
      <c r="F29" s="16">
        <v>2</v>
      </c>
      <c r="G29" s="16">
        <v>0</v>
      </c>
      <c r="H29" s="16">
        <v>0</v>
      </c>
      <c r="I29" s="16">
        <v>0</v>
      </c>
      <c r="J29" s="16">
        <v>0</v>
      </c>
      <c r="K29" s="16">
        <v>0</v>
      </c>
      <c r="L29" s="16">
        <v>0</v>
      </c>
      <c r="M29" s="16">
        <v>2</v>
      </c>
      <c r="N29" s="16">
        <v>0</v>
      </c>
      <c r="O29" s="16">
        <v>2</v>
      </c>
      <c r="P29" s="16">
        <v>0</v>
      </c>
      <c r="Q29" s="16">
        <v>4</v>
      </c>
      <c r="R29" s="16">
        <v>1</v>
      </c>
      <c r="S29" s="16">
        <v>0</v>
      </c>
      <c r="T29" s="16">
        <v>0</v>
      </c>
      <c r="U29" s="16">
        <v>1</v>
      </c>
      <c r="V29" s="16">
        <v>0</v>
      </c>
      <c r="W29" s="16">
        <v>1</v>
      </c>
      <c r="X29" s="16">
        <v>0</v>
      </c>
      <c r="Y29" s="16">
        <v>1</v>
      </c>
      <c r="Z29" s="16">
        <v>0</v>
      </c>
      <c r="AA29" s="16">
        <v>3</v>
      </c>
      <c r="AB29" s="16">
        <v>0</v>
      </c>
      <c r="AC29" s="16">
        <v>27</v>
      </c>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row>
    <row r="30" ht="13" customHeight="1">
      <c r="A30" t="s" s="17">
        <v>32</v>
      </c>
      <c r="B30" s="16"/>
      <c r="C30" s="16"/>
      <c r="D30" s="16">
        <v>0</v>
      </c>
      <c r="E30" s="16">
        <v>0</v>
      </c>
      <c r="F30" s="16">
        <v>2</v>
      </c>
      <c r="G30" s="16">
        <v>0</v>
      </c>
      <c r="H30" s="16">
        <v>4</v>
      </c>
      <c r="I30" s="16">
        <v>0</v>
      </c>
      <c r="J30" s="16">
        <v>0</v>
      </c>
      <c r="K30" s="16">
        <v>0</v>
      </c>
      <c r="L30" s="16">
        <v>0</v>
      </c>
      <c r="M30" s="16">
        <v>0</v>
      </c>
      <c r="N30" s="16">
        <v>0</v>
      </c>
      <c r="O30" s="16">
        <v>0</v>
      </c>
      <c r="P30" s="16">
        <v>0</v>
      </c>
      <c r="Q30" s="16">
        <v>0</v>
      </c>
      <c r="R30" s="16">
        <v>0</v>
      </c>
      <c r="S30" s="16">
        <v>2</v>
      </c>
      <c r="T30" s="16">
        <v>0</v>
      </c>
      <c r="U30" s="16">
        <v>0</v>
      </c>
      <c r="V30" s="16">
        <v>0</v>
      </c>
      <c r="W30" s="16">
        <v>0</v>
      </c>
      <c r="X30" s="16">
        <v>0</v>
      </c>
      <c r="Y30" s="16">
        <v>0</v>
      </c>
      <c r="Z30" s="16">
        <v>0</v>
      </c>
      <c r="AA30" s="16">
        <v>0</v>
      </c>
      <c r="AB30" s="16">
        <v>0</v>
      </c>
      <c r="AC30" s="18">
        <v>28</v>
      </c>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row>
    <row r="31" ht="13" customHeight="1">
      <c r="A31" t="s" s="17">
        <v>33</v>
      </c>
      <c r="B31" s="16"/>
      <c r="C31" s="16"/>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c r="AB31" s="16">
        <v>0</v>
      </c>
      <c r="AC31" s="16">
        <v>29</v>
      </c>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row>
    <row r="32" ht="13" customHeight="1">
      <c r="A32" t="s" s="17">
        <v>34</v>
      </c>
      <c r="B32" s="16"/>
      <c r="C32" s="16"/>
      <c r="D32" s="16">
        <v>2</v>
      </c>
      <c r="E32" s="16">
        <v>0</v>
      </c>
      <c r="F32" s="16">
        <v>1.5</v>
      </c>
      <c r="G32" s="16">
        <v>0</v>
      </c>
      <c r="H32" s="16">
        <v>0</v>
      </c>
      <c r="I32" s="16">
        <v>0</v>
      </c>
      <c r="J32" s="16">
        <v>0</v>
      </c>
      <c r="K32" s="16">
        <v>1</v>
      </c>
      <c r="L32" s="16">
        <v>3</v>
      </c>
      <c r="M32" s="16">
        <v>0</v>
      </c>
      <c r="N32" s="16">
        <v>0</v>
      </c>
      <c r="O32" s="16">
        <v>0</v>
      </c>
      <c r="P32" s="16">
        <v>0</v>
      </c>
      <c r="Q32" s="16">
        <v>0</v>
      </c>
      <c r="R32" s="16">
        <v>1</v>
      </c>
      <c r="S32" s="16">
        <v>10</v>
      </c>
      <c r="T32" s="16">
        <v>0</v>
      </c>
      <c r="U32" s="16">
        <v>0</v>
      </c>
      <c r="V32" s="16">
        <v>0</v>
      </c>
      <c r="W32" s="16">
        <v>0</v>
      </c>
      <c r="X32" s="16">
        <v>0</v>
      </c>
      <c r="Y32" s="16">
        <v>0</v>
      </c>
      <c r="Z32" s="16">
        <v>0</v>
      </c>
      <c r="AA32" s="16">
        <v>0</v>
      </c>
      <c r="AB32" s="16">
        <v>0</v>
      </c>
      <c r="AC32" s="16">
        <v>30</v>
      </c>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ht="13" customHeight="1">
      <c r="A33" t="s" s="17">
        <v>35</v>
      </c>
      <c r="B33" s="16"/>
      <c r="C33" s="16"/>
      <c r="D33" s="16">
        <v>0</v>
      </c>
      <c r="E33" s="16">
        <v>0</v>
      </c>
      <c r="F33" s="16">
        <v>0</v>
      </c>
      <c r="G33" s="16">
        <v>0</v>
      </c>
      <c r="H33" s="16">
        <v>0</v>
      </c>
      <c r="I33" s="16">
        <v>0</v>
      </c>
      <c r="J33" s="16">
        <v>0</v>
      </c>
      <c r="K33" s="16">
        <v>0</v>
      </c>
      <c r="L33" s="16">
        <v>0</v>
      </c>
      <c r="M33" s="16">
        <v>3</v>
      </c>
      <c r="N33" s="16">
        <v>0</v>
      </c>
      <c r="O33" s="16">
        <v>0</v>
      </c>
      <c r="P33" s="16">
        <v>0</v>
      </c>
      <c r="Q33" s="16">
        <v>0</v>
      </c>
      <c r="R33" s="16">
        <v>0</v>
      </c>
      <c r="S33" s="16">
        <v>0</v>
      </c>
      <c r="T33" s="16">
        <v>0</v>
      </c>
      <c r="U33" s="16">
        <v>0</v>
      </c>
      <c r="V33" s="16">
        <v>0</v>
      </c>
      <c r="W33" s="16">
        <v>0</v>
      </c>
      <c r="X33" s="16">
        <v>0</v>
      </c>
      <c r="Y33" s="16">
        <v>0</v>
      </c>
      <c r="Z33" s="16">
        <v>0</v>
      </c>
      <c r="AA33" s="16">
        <v>1</v>
      </c>
      <c r="AB33" s="16">
        <v>0</v>
      </c>
      <c r="AC33" s="18">
        <v>31</v>
      </c>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ht="13" customHeight="1">
      <c r="A34" t="s" s="17">
        <v>36</v>
      </c>
      <c r="B34" s="16"/>
      <c r="C34" s="16"/>
      <c r="D34" s="16">
        <v>0</v>
      </c>
      <c r="E34" s="16">
        <v>0</v>
      </c>
      <c r="F34" s="16">
        <v>0</v>
      </c>
      <c r="G34" s="16">
        <v>0</v>
      </c>
      <c r="H34" s="16">
        <v>0</v>
      </c>
      <c r="I34" s="16">
        <v>0</v>
      </c>
      <c r="J34" s="16">
        <v>0</v>
      </c>
      <c r="K34" s="16">
        <v>0</v>
      </c>
      <c r="L34" s="16">
        <v>0</v>
      </c>
      <c r="M34" s="16">
        <v>1</v>
      </c>
      <c r="N34" s="16">
        <v>0</v>
      </c>
      <c r="O34" s="16">
        <v>0</v>
      </c>
      <c r="P34" s="16">
        <v>0</v>
      </c>
      <c r="Q34" s="16">
        <v>0</v>
      </c>
      <c r="R34" s="16">
        <v>0</v>
      </c>
      <c r="S34" s="16">
        <v>0</v>
      </c>
      <c r="T34" s="16">
        <v>0</v>
      </c>
      <c r="U34" s="16">
        <v>0</v>
      </c>
      <c r="V34" s="16">
        <v>0</v>
      </c>
      <c r="W34" s="16">
        <v>0</v>
      </c>
      <c r="X34" s="16">
        <v>0</v>
      </c>
      <c r="Y34" s="16">
        <v>0</v>
      </c>
      <c r="Z34" s="16">
        <v>0</v>
      </c>
      <c r="AA34" s="16">
        <v>0</v>
      </c>
      <c r="AB34" s="16">
        <v>0</v>
      </c>
      <c r="AC34" s="16">
        <v>32</v>
      </c>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ht="13" customHeight="1">
      <c r="A35" t="s" s="17">
        <v>37</v>
      </c>
      <c r="B35" s="16"/>
      <c r="C35" s="16"/>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1</v>
      </c>
      <c r="AA35" s="16">
        <v>4</v>
      </c>
      <c r="AB35" s="16">
        <v>0</v>
      </c>
      <c r="AC35" s="16">
        <v>33</v>
      </c>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ht="13" customHeight="1">
      <c r="A36" t="s" s="17">
        <v>38</v>
      </c>
      <c r="B36" s="16"/>
      <c r="C36" s="16"/>
      <c r="D36" s="16">
        <v>0</v>
      </c>
      <c r="E36" s="16">
        <v>0</v>
      </c>
      <c r="F36" s="16">
        <v>0</v>
      </c>
      <c r="G36" s="16">
        <v>0</v>
      </c>
      <c r="H36" s="16">
        <v>0</v>
      </c>
      <c r="I36" s="16">
        <v>0</v>
      </c>
      <c r="J36" s="16">
        <v>0</v>
      </c>
      <c r="K36" s="16">
        <v>0</v>
      </c>
      <c r="L36" s="16">
        <v>0</v>
      </c>
      <c r="M36" s="16">
        <v>1</v>
      </c>
      <c r="N36" s="16">
        <v>0</v>
      </c>
      <c r="O36" s="16">
        <v>0</v>
      </c>
      <c r="P36" s="16">
        <v>0</v>
      </c>
      <c r="Q36" s="16">
        <v>0</v>
      </c>
      <c r="R36" s="16">
        <v>0</v>
      </c>
      <c r="S36" s="16">
        <v>0</v>
      </c>
      <c r="T36" s="16">
        <v>0</v>
      </c>
      <c r="U36" s="16">
        <v>0</v>
      </c>
      <c r="V36" s="16">
        <v>0</v>
      </c>
      <c r="W36" s="16">
        <v>0</v>
      </c>
      <c r="X36" s="16">
        <v>0</v>
      </c>
      <c r="Y36" s="16">
        <v>0</v>
      </c>
      <c r="Z36" s="16">
        <v>0</v>
      </c>
      <c r="AA36" s="16">
        <v>0</v>
      </c>
      <c r="AB36" s="16">
        <v>0</v>
      </c>
      <c r="AC36" s="18">
        <v>34</v>
      </c>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row>
    <row r="37" ht="13" customHeight="1">
      <c r="A37" t="s" s="17">
        <v>39</v>
      </c>
      <c r="B37" s="16"/>
      <c r="C37" s="16"/>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16">
        <v>0</v>
      </c>
      <c r="Z37" s="16">
        <v>0</v>
      </c>
      <c r="AA37" s="16">
        <v>0</v>
      </c>
      <c r="AB37" s="16">
        <v>0</v>
      </c>
      <c r="AC37" s="16">
        <v>35</v>
      </c>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row>
    <row r="38" ht="13" customHeight="1">
      <c r="A38" t="s" s="17">
        <v>40</v>
      </c>
      <c r="B38" s="16"/>
      <c r="C38" s="16"/>
      <c r="D38" s="16">
        <v>0</v>
      </c>
      <c r="E38" s="16">
        <v>0</v>
      </c>
      <c r="F38" s="16">
        <v>0</v>
      </c>
      <c r="G38" s="16">
        <v>0</v>
      </c>
      <c r="H38" s="16">
        <v>0</v>
      </c>
      <c r="I38" s="16">
        <v>0</v>
      </c>
      <c r="J38" s="16">
        <v>0</v>
      </c>
      <c r="K38" s="16">
        <v>0</v>
      </c>
      <c r="L38" s="16">
        <v>0</v>
      </c>
      <c r="M38" s="16">
        <v>0</v>
      </c>
      <c r="N38" s="16">
        <v>0</v>
      </c>
      <c r="O38" s="16">
        <v>1</v>
      </c>
      <c r="P38" s="16">
        <v>0</v>
      </c>
      <c r="Q38" s="16">
        <v>0</v>
      </c>
      <c r="R38" s="16">
        <v>0</v>
      </c>
      <c r="S38" s="16">
        <v>0</v>
      </c>
      <c r="T38" s="16">
        <v>0</v>
      </c>
      <c r="U38" s="16">
        <v>0</v>
      </c>
      <c r="V38" s="16">
        <v>0</v>
      </c>
      <c r="W38" s="16">
        <v>0</v>
      </c>
      <c r="X38" s="16">
        <v>0</v>
      </c>
      <c r="Y38" s="16">
        <v>0</v>
      </c>
      <c r="Z38" s="16">
        <v>0</v>
      </c>
      <c r="AA38" s="16">
        <v>0</v>
      </c>
      <c r="AB38" s="16">
        <v>0</v>
      </c>
      <c r="AC38" s="16">
        <v>36</v>
      </c>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ht="13" customHeight="1">
      <c r="A39" t="s" s="17">
        <v>41</v>
      </c>
      <c r="B39" s="16"/>
      <c r="C39" s="16"/>
      <c r="D39" s="16">
        <v>0</v>
      </c>
      <c r="E39" s="16">
        <v>0</v>
      </c>
      <c r="F39" s="16">
        <v>0</v>
      </c>
      <c r="G39" s="16">
        <v>0</v>
      </c>
      <c r="H39" s="16">
        <v>0</v>
      </c>
      <c r="I39" s="16">
        <v>2</v>
      </c>
      <c r="J39" s="16">
        <v>2</v>
      </c>
      <c r="K39" s="16">
        <v>0</v>
      </c>
      <c r="L39" s="16">
        <v>3</v>
      </c>
      <c r="M39" s="16">
        <v>0</v>
      </c>
      <c r="N39" s="16">
        <v>2</v>
      </c>
      <c r="O39" s="16">
        <v>0</v>
      </c>
      <c r="P39" s="16">
        <v>3</v>
      </c>
      <c r="Q39" s="16">
        <v>1</v>
      </c>
      <c r="R39" s="16">
        <v>0</v>
      </c>
      <c r="S39" s="16">
        <v>0</v>
      </c>
      <c r="T39" s="16">
        <v>0</v>
      </c>
      <c r="U39" s="16">
        <v>0</v>
      </c>
      <c r="V39" s="16">
        <v>0</v>
      </c>
      <c r="W39" s="16">
        <v>0</v>
      </c>
      <c r="X39" s="16">
        <v>0</v>
      </c>
      <c r="Y39" s="16">
        <v>0</v>
      </c>
      <c r="Z39" s="16">
        <v>0</v>
      </c>
      <c r="AA39" s="16">
        <v>0</v>
      </c>
      <c r="AB39" s="16">
        <v>0</v>
      </c>
      <c r="AC39" s="18">
        <v>37</v>
      </c>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ht="13" customHeight="1">
      <c r="A40" t="s" s="17">
        <v>42</v>
      </c>
      <c r="B40" s="16"/>
      <c r="C40" s="16"/>
      <c r="D40" s="16">
        <v>2</v>
      </c>
      <c r="E40" s="16">
        <v>0</v>
      </c>
      <c r="F40" s="16">
        <v>1</v>
      </c>
      <c r="G40" s="16">
        <v>0</v>
      </c>
      <c r="H40" s="16">
        <v>0</v>
      </c>
      <c r="I40" s="16">
        <v>0</v>
      </c>
      <c r="J40" s="16">
        <v>0</v>
      </c>
      <c r="K40" s="16">
        <v>0</v>
      </c>
      <c r="L40" s="16">
        <v>1</v>
      </c>
      <c r="M40" s="16">
        <v>0</v>
      </c>
      <c r="N40" s="16">
        <v>2</v>
      </c>
      <c r="O40" s="16">
        <v>0</v>
      </c>
      <c r="P40" s="16">
        <v>6</v>
      </c>
      <c r="Q40" s="16">
        <v>0</v>
      </c>
      <c r="R40" s="16">
        <v>1</v>
      </c>
      <c r="S40" s="16">
        <v>1</v>
      </c>
      <c r="T40" s="16">
        <v>0</v>
      </c>
      <c r="U40" s="16">
        <v>0</v>
      </c>
      <c r="V40" s="16">
        <v>0</v>
      </c>
      <c r="W40" s="16">
        <v>0</v>
      </c>
      <c r="X40" s="16">
        <v>0</v>
      </c>
      <c r="Y40" s="16">
        <v>0</v>
      </c>
      <c r="Z40" s="16">
        <v>0</v>
      </c>
      <c r="AA40" s="16">
        <v>0</v>
      </c>
      <c r="AB40" s="16">
        <v>1</v>
      </c>
      <c r="AC40" s="16">
        <v>38</v>
      </c>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ht="13" customHeight="1">
      <c r="A41" t="s" s="17">
        <v>43</v>
      </c>
      <c r="B41" s="16"/>
      <c r="C41" s="16"/>
      <c r="D41" s="16">
        <v>19</v>
      </c>
      <c r="E41" s="16">
        <v>23</v>
      </c>
      <c r="F41" s="16">
        <v>37</v>
      </c>
      <c r="G41" s="16">
        <v>33</v>
      </c>
      <c r="H41" s="16">
        <v>3</v>
      </c>
      <c r="I41" s="16">
        <v>49</v>
      </c>
      <c r="J41" s="16">
        <v>16</v>
      </c>
      <c r="K41" s="16">
        <v>11</v>
      </c>
      <c r="L41" s="16">
        <v>28</v>
      </c>
      <c r="M41" s="16">
        <v>10</v>
      </c>
      <c r="N41" s="16">
        <v>21</v>
      </c>
      <c r="O41" s="16">
        <v>14</v>
      </c>
      <c r="P41" s="16">
        <v>119</v>
      </c>
      <c r="Q41" s="16">
        <v>16</v>
      </c>
      <c r="R41" s="16">
        <v>9</v>
      </c>
      <c r="S41" s="16">
        <v>1</v>
      </c>
      <c r="T41" s="16">
        <v>1</v>
      </c>
      <c r="U41" s="16">
        <v>3</v>
      </c>
      <c r="V41" s="16">
        <v>8</v>
      </c>
      <c r="W41" s="16">
        <v>3</v>
      </c>
      <c r="X41" s="16">
        <v>0</v>
      </c>
      <c r="Y41" s="16">
        <v>2</v>
      </c>
      <c r="Z41" s="16">
        <v>1</v>
      </c>
      <c r="AA41" s="16">
        <v>7</v>
      </c>
      <c r="AB41" s="16">
        <v>7</v>
      </c>
      <c r="AC41" s="16">
        <v>39</v>
      </c>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ht="13" customHeight="1">
      <c r="A42" t="s" s="17">
        <v>44</v>
      </c>
      <c r="B42" s="16"/>
      <c r="C42" s="16"/>
      <c r="D42" s="16">
        <v>10</v>
      </c>
      <c r="E42" s="16">
        <v>7</v>
      </c>
      <c r="F42" s="16">
        <v>6</v>
      </c>
      <c r="G42" s="16">
        <v>15</v>
      </c>
      <c r="H42" s="16">
        <v>2</v>
      </c>
      <c r="I42" s="16">
        <v>13</v>
      </c>
      <c r="J42" s="16">
        <v>18</v>
      </c>
      <c r="K42" s="16">
        <v>5</v>
      </c>
      <c r="L42" s="16">
        <v>0</v>
      </c>
      <c r="M42" s="16">
        <v>4</v>
      </c>
      <c r="N42" s="16">
        <v>13</v>
      </c>
      <c r="O42" s="16">
        <v>4</v>
      </c>
      <c r="P42" s="16">
        <v>14</v>
      </c>
      <c r="Q42" s="16">
        <v>3</v>
      </c>
      <c r="R42" s="16">
        <v>0</v>
      </c>
      <c r="S42" s="16">
        <v>0</v>
      </c>
      <c r="T42" s="16">
        <v>4</v>
      </c>
      <c r="U42" s="16">
        <v>3</v>
      </c>
      <c r="V42" s="16">
        <v>5</v>
      </c>
      <c r="W42" s="16">
        <v>5</v>
      </c>
      <c r="X42" s="16">
        <v>0</v>
      </c>
      <c r="Y42" s="16">
        <v>0</v>
      </c>
      <c r="Z42" s="16">
        <v>0</v>
      </c>
      <c r="AA42" s="16">
        <v>6</v>
      </c>
      <c r="AB42" s="16">
        <v>4</v>
      </c>
      <c r="AC42" s="18">
        <v>40</v>
      </c>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ht="13" customHeight="1">
      <c r="A43" t="s" s="17">
        <v>45</v>
      </c>
      <c r="B43" s="16"/>
      <c r="C43" s="16"/>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v>0</v>
      </c>
      <c r="Z43" s="16">
        <v>0</v>
      </c>
      <c r="AA43" s="16">
        <v>0</v>
      </c>
      <c r="AB43" s="16">
        <v>0</v>
      </c>
      <c r="AC43" s="16">
        <v>41</v>
      </c>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ht="13" customHeight="1">
      <c r="A44" t="s" s="17">
        <v>46</v>
      </c>
      <c r="B44" s="16"/>
      <c r="C44" s="16"/>
      <c r="D44" s="16">
        <v>0</v>
      </c>
      <c r="E44" s="16">
        <v>0</v>
      </c>
      <c r="F44" s="16">
        <v>0</v>
      </c>
      <c r="G44" s="16">
        <v>1</v>
      </c>
      <c r="H44" s="16">
        <v>0</v>
      </c>
      <c r="I44" s="16">
        <v>0</v>
      </c>
      <c r="J44" s="16">
        <v>0</v>
      </c>
      <c r="K44" s="16">
        <v>0</v>
      </c>
      <c r="L44" s="16">
        <v>0</v>
      </c>
      <c r="M44" s="16">
        <v>0</v>
      </c>
      <c r="N44" s="16">
        <v>4</v>
      </c>
      <c r="O44" s="16">
        <v>0</v>
      </c>
      <c r="P44" s="16">
        <v>0</v>
      </c>
      <c r="Q44" s="16">
        <v>0</v>
      </c>
      <c r="R44" s="16">
        <v>0</v>
      </c>
      <c r="S44" s="16">
        <v>0</v>
      </c>
      <c r="T44" s="16">
        <v>0</v>
      </c>
      <c r="U44" s="16">
        <v>0</v>
      </c>
      <c r="V44" s="16">
        <v>0</v>
      </c>
      <c r="W44" s="16">
        <v>0</v>
      </c>
      <c r="X44" s="16">
        <v>0</v>
      </c>
      <c r="Y44" s="16">
        <v>0</v>
      </c>
      <c r="Z44" s="16">
        <v>0</v>
      </c>
      <c r="AA44" s="16">
        <v>0</v>
      </c>
      <c r="AB44" s="16">
        <v>0</v>
      </c>
      <c r="AC44" s="16">
        <v>42</v>
      </c>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ht="13" customHeight="1">
      <c r="A45" t="s" s="17">
        <v>47</v>
      </c>
      <c r="B45" s="16"/>
      <c r="C45" s="16"/>
      <c r="D45" s="16">
        <v>0</v>
      </c>
      <c r="E45" s="16">
        <v>2</v>
      </c>
      <c r="F45" s="16">
        <v>0</v>
      </c>
      <c r="G45" s="16">
        <v>0</v>
      </c>
      <c r="H45" s="16">
        <v>0</v>
      </c>
      <c r="I45" s="16">
        <v>2</v>
      </c>
      <c r="J45" s="16">
        <v>11</v>
      </c>
      <c r="K45" s="16">
        <v>3</v>
      </c>
      <c r="L45" s="16">
        <v>0</v>
      </c>
      <c r="M45" s="16">
        <v>0</v>
      </c>
      <c r="N45" s="16">
        <v>7</v>
      </c>
      <c r="O45" s="16">
        <v>0</v>
      </c>
      <c r="P45" s="16">
        <v>6</v>
      </c>
      <c r="Q45" s="16">
        <v>0</v>
      </c>
      <c r="R45" s="16">
        <v>0</v>
      </c>
      <c r="S45" s="16">
        <v>0</v>
      </c>
      <c r="T45" s="16">
        <v>0</v>
      </c>
      <c r="U45" s="16">
        <v>0</v>
      </c>
      <c r="V45" s="16">
        <v>0</v>
      </c>
      <c r="W45" s="16">
        <v>0</v>
      </c>
      <c r="X45" s="16">
        <v>0</v>
      </c>
      <c r="Y45" s="16">
        <v>0</v>
      </c>
      <c r="Z45" s="16">
        <v>1</v>
      </c>
      <c r="AA45" s="16">
        <v>0</v>
      </c>
      <c r="AB45" s="16">
        <v>2</v>
      </c>
      <c r="AC45" s="18">
        <v>43</v>
      </c>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row>
    <row r="46" ht="13" customHeight="1">
      <c r="A46" t="s" s="17">
        <v>48</v>
      </c>
      <c r="B46" s="16"/>
      <c r="C46" s="16"/>
      <c r="D46" s="16">
        <v>4</v>
      </c>
      <c r="E46" s="16">
        <v>0</v>
      </c>
      <c r="F46" s="16">
        <v>2</v>
      </c>
      <c r="G46" s="16">
        <v>3</v>
      </c>
      <c r="H46" s="16">
        <v>4</v>
      </c>
      <c r="I46" s="16">
        <v>10</v>
      </c>
      <c r="J46" s="16">
        <v>0</v>
      </c>
      <c r="K46" s="16">
        <v>0</v>
      </c>
      <c r="L46" s="16">
        <v>4</v>
      </c>
      <c r="M46" s="16">
        <v>0</v>
      </c>
      <c r="N46" s="16">
        <v>6</v>
      </c>
      <c r="O46" s="16">
        <v>0</v>
      </c>
      <c r="P46" s="16">
        <v>6</v>
      </c>
      <c r="Q46" s="16">
        <v>0</v>
      </c>
      <c r="R46" s="16">
        <v>2</v>
      </c>
      <c r="S46" s="16">
        <v>0</v>
      </c>
      <c r="T46" s="16">
        <v>0</v>
      </c>
      <c r="U46" s="16">
        <v>0</v>
      </c>
      <c r="V46" s="16">
        <v>0</v>
      </c>
      <c r="W46" s="16">
        <v>2</v>
      </c>
      <c r="X46" s="16">
        <v>0</v>
      </c>
      <c r="Y46" s="16">
        <v>0</v>
      </c>
      <c r="Z46" s="16">
        <v>0</v>
      </c>
      <c r="AA46" s="16">
        <v>0</v>
      </c>
      <c r="AB46" s="16">
        <v>8</v>
      </c>
      <c r="AC46" s="16">
        <v>44</v>
      </c>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row>
    <row r="47" ht="13" customHeight="1">
      <c r="A47" t="s" s="17">
        <v>49</v>
      </c>
      <c r="B47" s="16"/>
      <c r="C47" s="16"/>
      <c r="D47" s="16">
        <v>110</v>
      </c>
      <c r="E47" s="16">
        <v>210</v>
      </c>
      <c r="F47" s="16">
        <v>146</v>
      </c>
      <c r="G47" s="16">
        <v>225</v>
      </c>
      <c r="H47" s="16">
        <v>48</v>
      </c>
      <c r="I47" s="16">
        <v>96</v>
      </c>
      <c r="J47" s="16">
        <v>66</v>
      </c>
      <c r="K47" s="16">
        <v>91</v>
      </c>
      <c r="L47" s="16">
        <v>76</v>
      </c>
      <c r="M47" s="16">
        <v>44</v>
      </c>
      <c r="N47" s="16">
        <v>80</v>
      </c>
      <c r="O47" s="16">
        <v>68</v>
      </c>
      <c r="P47" s="16">
        <v>475</v>
      </c>
      <c r="Q47" s="16">
        <v>78</v>
      </c>
      <c r="R47" s="16">
        <v>33</v>
      </c>
      <c r="S47" s="16">
        <v>31</v>
      </c>
      <c r="T47" s="16">
        <v>25</v>
      </c>
      <c r="U47" s="16">
        <v>27</v>
      </c>
      <c r="V47" s="16">
        <v>71</v>
      </c>
      <c r="W47" s="16">
        <v>32</v>
      </c>
      <c r="X47" s="16">
        <v>38</v>
      </c>
      <c r="Y47" s="16">
        <v>28</v>
      </c>
      <c r="Z47" s="16">
        <v>33</v>
      </c>
      <c r="AA47" s="16">
        <v>77</v>
      </c>
      <c r="AB47" s="16">
        <v>57</v>
      </c>
      <c r="AC47" s="16">
        <v>45</v>
      </c>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row>
    <row r="48" ht="13" customHeight="1">
      <c r="A48" t="s" s="17">
        <v>50</v>
      </c>
      <c r="B48" s="16"/>
      <c r="C48" s="16"/>
      <c r="D48" s="16">
        <v>85</v>
      </c>
      <c r="E48" s="16">
        <v>144</v>
      </c>
      <c r="F48" s="16">
        <v>78</v>
      </c>
      <c r="G48" s="16">
        <v>117</v>
      </c>
      <c r="H48" s="16">
        <v>24</v>
      </c>
      <c r="I48" s="16">
        <v>63</v>
      </c>
      <c r="J48" s="16">
        <v>77</v>
      </c>
      <c r="K48" s="16">
        <v>24</v>
      </c>
      <c r="L48" s="16">
        <v>58</v>
      </c>
      <c r="M48" s="16">
        <v>56</v>
      </c>
      <c r="N48" s="16">
        <v>86</v>
      </c>
      <c r="O48" s="16">
        <v>79</v>
      </c>
      <c r="P48" s="16">
        <v>242</v>
      </c>
      <c r="Q48" s="16">
        <v>30</v>
      </c>
      <c r="R48" s="16">
        <v>11</v>
      </c>
      <c r="S48" s="16">
        <v>33</v>
      </c>
      <c r="T48" s="16">
        <v>25</v>
      </c>
      <c r="U48" s="16">
        <v>42</v>
      </c>
      <c r="V48" s="16">
        <v>38</v>
      </c>
      <c r="W48" s="16">
        <v>9</v>
      </c>
      <c r="X48" s="16">
        <v>11</v>
      </c>
      <c r="Y48" s="16">
        <v>26</v>
      </c>
      <c r="Z48" s="16">
        <v>27</v>
      </c>
      <c r="AA48" s="16">
        <v>36</v>
      </c>
      <c r="AB48" s="16">
        <v>49</v>
      </c>
      <c r="AC48" s="18">
        <v>46</v>
      </c>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row>
    <row r="49" ht="13" customHeight="1">
      <c r="A49" t="s" s="17">
        <v>51</v>
      </c>
      <c r="B49" s="16"/>
      <c r="C49" s="16"/>
      <c r="D49" s="16">
        <v>0</v>
      </c>
      <c r="E49" s="16">
        <v>0</v>
      </c>
      <c r="F49" s="16">
        <v>0</v>
      </c>
      <c r="G49" s="16">
        <v>0</v>
      </c>
      <c r="H49" s="16">
        <v>0</v>
      </c>
      <c r="I49" s="16">
        <v>0</v>
      </c>
      <c r="J49" s="16">
        <v>4</v>
      </c>
      <c r="K49" s="16">
        <v>4</v>
      </c>
      <c r="L49" s="16">
        <v>0</v>
      </c>
      <c r="M49" s="16">
        <v>5</v>
      </c>
      <c r="N49" s="16">
        <v>10</v>
      </c>
      <c r="O49" s="16">
        <v>3</v>
      </c>
      <c r="P49" s="16">
        <v>0</v>
      </c>
      <c r="Q49" s="16">
        <v>0</v>
      </c>
      <c r="R49" s="16">
        <v>0</v>
      </c>
      <c r="S49" s="16">
        <v>0</v>
      </c>
      <c r="T49" s="16">
        <v>0</v>
      </c>
      <c r="U49" s="16">
        <v>0</v>
      </c>
      <c r="V49" s="16">
        <v>0</v>
      </c>
      <c r="W49" s="16">
        <v>0</v>
      </c>
      <c r="X49" s="16">
        <v>0</v>
      </c>
      <c r="Y49" s="16">
        <v>0</v>
      </c>
      <c r="Z49" s="16">
        <v>0</v>
      </c>
      <c r="AA49" s="16">
        <v>0</v>
      </c>
      <c r="AB49" s="16">
        <v>0</v>
      </c>
      <c r="AC49" s="16">
        <v>47</v>
      </c>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row>
    <row r="50" ht="13" customHeight="1">
      <c r="A50" t="s" s="17">
        <v>52</v>
      </c>
      <c r="B50" s="16"/>
      <c r="C50" s="16"/>
      <c r="D50" s="16">
        <v>0</v>
      </c>
      <c r="E50" s="16">
        <v>0</v>
      </c>
      <c r="F50" s="16">
        <v>0</v>
      </c>
      <c r="G50" s="16">
        <v>0</v>
      </c>
      <c r="H50" s="16">
        <v>0</v>
      </c>
      <c r="I50" s="16">
        <v>0</v>
      </c>
      <c r="J50" s="16">
        <v>0</v>
      </c>
      <c r="K50" s="16">
        <v>0</v>
      </c>
      <c r="L50" s="16">
        <v>0</v>
      </c>
      <c r="M50" s="16">
        <v>1</v>
      </c>
      <c r="N50" s="16">
        <v>0</v>
      </c>
      <c r="O50" s="16">
        <v>0</v>
      </c>
      <c r="P50" s="16">
        <v>0</v>
      </c>
      <c r="Q50" s="16">
        <v>0</v>
      </c>
      <c r="R50" s="16">
        <v>0</v>
      </c>
      <c r="S50" s="16">
        <v>0</v>
      </c>
      <c r="T50" s="16">
        <v>0</v>
      </c>
      <c r="U50" s="16">
        <v>0</v>
      </c>
      <c r="V50" s="16">
        <v>0</v>
      </c>
      <c r="W50" s="16">
        <v>0</v>
      </c>
      <c r="X50" s="16">
        <v>0</v>
      </c>
      <c r="Y50" s="16">
        <v>0</v>
      </c>
      <c r="Z50" s="16">
        <v>0</v>
      </c>
      <c r="AA50" s="16">
        <v>0</v>
      </c>
      <c r="AB50" s="16">
        <v>0</v>
      </c>
      <c r="AC50" s="16">
        <v>48</v>
      </c>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row>
    <row r="51" ht="13" customHeight="1">
      <c r="A51" t="s" s="17">
        <v>53</v>
      </c>
      <c r="B51" s="16"/>
      <c r="C51" s="16"/>
      <c r="D51" s="16">
        <v>11</v>
      </c>
      <c r="E51" s="16">
        <v>35</v>
      </c>
      <c r="F51" s="16">
        <v>0</v>
      </c>
      <c r="G51" s="16">
        <v>0</v>
      </c>
      <c r="H51" s="16">
        <v>9</v>
      </c>
      <c r="I51" s="16">
        <v>7</v>
      </c>
      <c r="J51" s="16">
        <v>33</v>
      </c>
      <c r="K51" s="16">
        <v>6</v>
      </c>
      <c r="L51" s="16">
        <v>4</v>
      </c>
      <c r="M51" s="16">
        <v>11</v>
      </c>
      <c r="N51" s="16">
        <v>7</v>
      </c>
      <c r="O51" s="16">
        <v>8</v>
      </c>
      <c r="P51" s="16">
        <v>1</v>
      </c>
      <c r="Q51" s="16">
        <v>2</v>
      </c>
      <c r="R51" s="16">
        <v>1</v>
      </c>
      <c r="S51" s="16">
        <v>4</v>
      </c>
      <c r="T51" s="16">
        <v>0</v>
      </c>
      <c r="U51" s="16">
        <v>1</v>
      </c>
      <c r="V51" s="16">
        <v>9</v>
      </c>
      <c r="W51" s="16">
        <v>2</v>
      </c>
      <c r="X51" s="16">
        <v>0</v>
      </c>
      <c r="Y51" s="16">
        <v>0</v>
      </c>
      <c r="Z51" s="16">
        <v>0</v>
      </c>
      <c r="AA51" s="16">
        <v>5</v>
      </c>
      <c r="AB51" s="16">
        <v>0</v>
      </c>
      <c r="AC51" s="18">
        <v>49</v>
      </c>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row>
    <row r="52" ht="13"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row>
    <row r="53" ht="13" customHeight="1">
      <c r="A53" s="16"/>
      <c r="B53" s="16"/>
      <c r="C53" t="s" s="17">
        <v>54</v>
      </c>
      <c r="D53" s="16">
        <f>SUM(D4:D28)</f>
        <v>112.5</v>
      </c>
      <c r="E53" s="16">
        <f>SUM(E4:E28)</f>
        <v>150.5</v>
      </c>
      <c r="F53" s="16">
        <f>SUM(F4:F28)</f>
        <v>72</v>
      </c>
      <c r="G53" s="16">
        <f>SUM(G4:G28)</f>
        <v>114.5</v>
      </c>
      <c r="H53" s="16">
        <f>SUM(H4:H28)</f>
        <v>60</v>
      </c>
      <c r="I53" s="16">
        <f>SUM(I4:I28)</f>
        <v>176</v>
      </c>
      <c r="J53" s="16">
        <f>SUM(J4:J28)</f>
        <v>118.5</v>
      </c>
      <c r="K53" s="16">
        <f>SUM(K4:K28)</f>
        <v>46.5</v>
      </c>
      <c r="L53" s="16">
        <f>SUM(L4:L28)</f>
        <v>119</v>
      </c>
      <c r="M53" s="16">
        <f>SUM(M4:M28)</f>
        <v>96.5</v>
      </c>
      <c r="N53" s="16">
        <f>SUM(N4:N28)</f>
        <v>130</v>
      </c>
      <c r="O53" s="16">
        <f>SUM(O4:O28)</f>
        <v>122</v>
      </c>
      <c r="P53" s="16">
        <f>SUM(P4:P28)</f>
        <v>123.5</v>
      </c>
      <c r="Q53" s="16">
        <f>SUM(Q4:Q28)</f>
        <v>102</v>
      </c>
      <c r="R53" s="16">
        <f>SUM(R4:R28)</f>
        <v>151.5</v>
      </c>
      <c r="S53" s="16">
        <f>SUM(S4:S28)</f>
        <v>138</v>
      </c>
      <c r="T53" s="16">
        <f>SUM(T4:T28)</f>
        <v>126.5</v>
      </c>
      <c r="U53" s="16">
        <f>SUM(U4:U28)</f>
        <v>111.5</v>
      </c>
      <c r="V53" s="16">
        <f>SUM(V4:V28)</f>
        <v>109</v>
      </c>
      <c r="W53" s="16">
        <f>SUM(W4:W28)</f>
        <v>69.5</v>
      </c>
      <c r="X53" s="16">
        <f>SUM(X4:X28)</f>
        <v>116.5</v>
      </c>
      <c r="Y53" s="16">
        <f>SUM(Y4:Y28)</f>
        <v>138</v>
      </c>
      <c r="Z53" s="16">
        <f>SUM(Z4:Z28)</f>
        <v>164</v>
      </c>
      <c r="AA53" s="16">
        <f>SUM(AA4:AA28)</f>
        <v>116.5</v>
      </c>
      <c r="AB53" s="16">
        <f>SUM(AB4:AB28)</f>
        <v>138</v>
      </c>
      <c r="AC53" s="16">
        <f>SUM(AC4:AC28)</f>
        <v>350</v>
      </c>
      <c r="AD53" s="16">
        <f>SUM(AD4:AD28)</f>
        <v>0</v>
      </c>
      <c r="AE53" s="16">
        <f>SUM(AE4:AE28)</f>
        <v>0</v>
      </c>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row>
    <row r="54" ht="13" customHeight="1">
      <c r="A54" s="16"/>
      <c r="B54" s="16"/>
      <c r="C54" t="s" s="17">
        <v>55</v>
      </c>
      <c r="D54" s="16">
        <f>SUM(D4:D51)</f>
        <v>355.5</v>
      </c>
      <c r="E54" s="16">
        <f>SUM(E4:E51)</f>
        <v>571.5</v>
      </c>
      <c r="F54" s="16">
        <f>SUM(F4:F51)</f>
        <v>347.5</v>
      </c>
      <c r="G54" s="16">
        <f>SUM(G2:G53)</f>
        <v>733</v>
      </c>
      <c r="H54" s="16">
        <f>SUM(H4:H51)</f>
        <v>154</v>
      </c>
      <c r="I54" s="16">
        <f>SUM(I4:I51)</f>
        <v>418</v>
      </c>
      <c r="J54" s="16">
        <f>SUM(J4:J51)</f>
        <v>345.5</v>
      </c>
      <c r="K54" s="16">
        <f>SUM(K4:K51)</f>
        <v>191.5</v>
      </c>
      <c r="L54" s="16">
        <f>SUM(L4:L51)</f>
        <v>296</v>
      </c>
      <c r="M54" s="16">
        <f>SUM(M4:M51)</f>
        <v>234.5</v>
      </c>
      <c r="N54" s="16">
        <f>SUM(N4:N51)</f>
        <v>368</v>
      </c>
      <c r="O54" s="16">
        <f>SUM(O4:O51)</f>
        <v>301</v>
      </c>
      <c r="P54" s="16">
        <f>SUM(P4:P51)</f>
        <v>995.5</v>
      </c>
      <c r="Q54" s="16">
        <f>SUM(Q4:Q51)</f>
        <v>236</v>
      </c>
      <c r="R54" s="16">
        <f>SUM(R4:R51)</f>
        <v>210.5</v>
      </c>
      <c r="S54" s="16">
        <f>SUM(S4:S51)</f>
        <v>220</v>
      </c>
      <c r="T54" s="16">
        <f>SUM(T4:T51)</f>
        <v>181.5</v>
      </c>
      <c r="U54" s="16">
        <f>SUM(U4:U51)</f>
        <v>188.5</v>
      </c>
      <c r="V54" s="16">
        <f>SUM(V4:V51)</f>
        <v>240</v>
      </c>
      <c r="W54" s="16">
        <f>SUM(W4:W51)</f>
        <v>123.5</v>
      </c>
      <c r="X54" s="16">
        <f>SUM(X4:X51)</f>
        <v>165.5</v>
      </c>
      <c r="Y54" s="16">
        <f>SUM(Y4:Y51)</f>
        <v>195</v>
      </c>
      <c r="Z54" s="16">
        <f>SUM(Z4:Z51)</f>
        <v>227</v>
      </c>
      <c r="AA54" s="16">
        <f>SUM(AA4:AA51)</f>
        <v>255.5</v>
      </c>
      <c r="AB54" s="16">
        <f>SUM(AB4:AB51)</f>
        <v>266</v>
      </c>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row>
    <row r="55" ht="13"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row>
    <row r="56" ht="13"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row>
    <row r="57" ht="13" customHeight="1">
      <c r="A57" s="16"/>
      <c r="B57" s="16"/>
      <c r="C57" t="s" s="17">
        <v>56</v>
      </c>
      <c r="D57" s="16">
        <f>SUM(D17)</f>
        <v>16</v>
      </c>
      <c r="E57" s="16">
        <f>SUM(E17)</f>
        <v>22</v>
      </c>
      <c r="F57" s="16">
        <f>SUM(F17)</f>
        <v>3.5</v>
      </c>
      <c r="G57" s="16">
        <f>SUM(G17)</f>
        <v>20</v>
      </c>
      <c r="H57" s="16">
        <f>SUM(H17)</f>
        <v>10</v>
      </c>
      <c r="I57" s="16">
        <f>SUM(I17)</f>
        <v>38</v>
      </c>
      <c r="J57" s="16">
        <f>SUM(J17)</f>
        <v>12</v>
      </c>
      <c r="K57" s="16">
        <f>SUM(K17)</f>
        <v>7</v>
      </c>
      <c r="L57" s="16">
        <f>SUM(L17)</f>
        <v>13</v>
      </c>
      <c r="M57" s="16">
        <f>SUM(M17)</f>
        <v>12</v>
      </c>
      <c r="N57" s="16">
        <f>SUM(N17)</f>
        <v>28</v>
      </c>
      <c r="O57" s="16">
        <f>SUM(O17)</f>
        <v>28</v>
      </c>
      <c r="P57" s="16">
        <f>SUM(P17)</f>
        <v>18</v>
      </c>
      <c r="Q57" s="16">
        <f>SUM(Q17)</f>
        <v>13</v>
      </c>
      <c r="R57" s="16">
        <f>SUM(R17)</f>
        <v>20</v>
      </c>
      <c r="S57" s="16">
        <f>SUM(S17)</f>
        <v>16</v>
      </c>
      <c r="T57" s="16">
        <f>SUM(T17)</f>
        <v>27</v>
      </c>
      <c r="U57" s="16">
        <f>SUM(U17)</f>
        <v>9</v>
      </c>
      <c r="V57" s="16">
        <f>SUM(V17)</f>
        <v>28</v>
      </c>
      <c r="W57" s="16">
        <f>SUM(W17)</f>
        <v>14</v>
      </c>
      <c r="X57" s="16">
        <f>SUM(X17)</f>
        <v>18</v>
      </c>
      <c r="Y57" s="16">
        <f>SUM(Y17)</f>
        <v>29</v>
      </c>
      <c r="Z57" s="16">
        <f>SUM(Z17)</f>
        <v>39</v>
      </c>
      <c r="AA57" s="16">
        <f>SUM(AA17)</f>
        <v>25</v>
      </c>
      <c r="AB57" s="16">
        <f>SUM(AB17)</f>
        <v>24</v>
      </c>
      <c r="AC57" s="16">
        <f>SUM(AC17)</f>
        <v>15</v>
      </c>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row>
  </sheetData>
  <pageMargins left="0.75" right="0.75" top="1" bottom="1" header="0.5" footer="0.5"/>
  <pageSetup firstPageNumber="1" fitToHeight="1" fitToWidth="1" scale="100" useFirstPageNumber="0" orientation="landscape"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AB53"/>
  <sheetViews>
    <sheetView workbookViewId="0" showGridLines="0" defaultGridColor="1"/>
  </sheetViews>
  <sheetFormatPr defaultColWidth="8.83333" defaultRowHeight="13" customHeight="1" outlineLevelRow="0" outlineLevelCol="0"/>
  <cols>
    <col min="1" max="1" width="8.85156" style="20" customWidth="1"/>
    <col min="2" max="2" width="20" style="20" customWidth="1"/>
    <col min="3" max="3" width="8.85156" style="20" customWidth="1"/>
    <col min="4" max="4" width="8.67188" style="20" customWidth="1"/>
    <col min="5" max="5" width="8.85156" style="20" customWidth="1"/>
    <col min="6" max="6" width="12.8516" style="20" customWidth="1"/>
    <col min="7" max="7" width="12.8516" style="20" customWidth="1"/>
    <col min="8" max="8" width="8.85156" style="20" customWidth="1"/>
    <col min="9" max="9" width="8.85156" style="20" customWidth="1"/>
    <col min="10" max="10" width="8.85156" style="20" customWidth="1"/>
    <col min="11" max="11" width="8.85156" style="20" customWidth="1"/>
    <col min="12" max="12" width="8.85156" style="20" customWidth="1"/>
    <col min="13" max="13" width="8.85156" style="20" customWidth="1"/>
    <col min="14" max="14" width="8.85156" style="20" customWidth="1"/>
    <col min="15" max="15" width="8.85156" style="20" customWidth="1"/>
    <col min="16" max="16" width="8.85156" style="20" customWidth="1"/>
    <col min="17" max="17" width="8.85156" style="20" customWidth="1"/>
    <col min="18" max="18" width="8.85156" style="20" customWidth="1"/>
    <col min="19" max="19" width="8.85156" style="20" customWidth="1"/>
    <col min="20" max="20" width="8.85156" style="20" customWidth="1"/>
    <col min="21" max="21" width="8.85156" style="20" customWidth="1"/>
    <col min="22" max="22" width="8.85156" style="20" customWidth="1"/>
    <col min="23" max="23" width="8.85156" style="20" customWidth="1"/>
    <col min="24" max="24" width="8.85156" style="20" customWidth="1"/>
    <col min="25" max="25" width="8.85156" style="20" customWidth="1"/>
    <col min="26" max="26" width="8.85156" style="20" customWidth="1"/>
    <col min="27" max="27" width="8.85156" style="20" customWidth="1"/>
    <col min="28" max="28" width="8.85156" style="20" customWidth="1"/>
    <col min="29" max="256" width="8.85156" style="20" customWidth="1"/>
  </cols>
  <sheetData>
    <row r="1" ht="13" customHeight="1">
      <c r="A1" t="s" s="15">
        <v>57</v>
      </c>
      <c r="B1" s="16"/>
      <c r="C1" t="s" s="15">
        <v>58</v>
      </c>
      <c r="D1" s="21"/>
      <c r="E1" s="18"/>
      <c r="F1" s="18"/>
      <c r="G1" s="18"/>
      <c r="H1" s="18"/>
      <c r="I1" s="18"/>
      <c r="J1" s="18"/>
      <c r="K1" s="18"/>
      <c r="L1" s="18"/>
      <c r="M1" s="18"/>
      <c r="N1" s="18"/>
      <c r="O1" s="18"/>
      <c r="P1" s="18"/>
      <c r="Q1" s="18"/>
      <c r="R1" s="18"/>
      <c r="S1" s="18"/>
      <c r="T1" s="18"/>
      <c r="U1" s="18"/>
      <c r="V1" s="18"/>
      <c r="W1" s="18"/>
      <c r="X1" s="18"/>
      <c r="Y1" s="18"/>
      <c r="Z1" s="18"/>
      <c r="AA1" s="18"/>
      <c r="AB1" s="18"/>
    </row>
    <row r="2" ht="13" customHeight="1">
      <c r="A2" s="16"/>
      <c r="B2" s="16"/>
      <c r="C2" s="18">
        <v>5</v>
      </c>
      <c r="D2" s="18">
        <v>25</v>
      </c>
      <c r="E2" s="18">
        <v>45</v>
      </c>
      <c r="F2" s="18">
        <v>55</v>
      </c>
      <c r="G2" t="s" s="15">
        <v>59</v>
      </c>
      <c r="H2" t="s" s="15">
        <v>60</v>
      </c>
      <c r="I2" t="s" s="15">
        <v>61</v>
      </c>
      <c r="J2" s="18">
        <v>65</v>
      </c>
      <c r="K2" s="18">
        <v>75</v>
      </c>
      <c r="L2" s="18">
        <v>85</v>
      </c>
      <c r="M2" s="18">
        <v>95</v>
      </c>
      <c r="N2" s="18">
        <v>105</v>
      </c>
      <c r="O2" s="18">
        <v>115</v>
      </c>
      <c r="P2" s="18">
        <v>125</v>
      </c>
      <c r="Q2" s="18">
        <v>145</v>
      </c>
      <c r="R2" s="18">
        <v>151</v>
      </c>
      <c r="S2" s="18">
        <v>165</v>
      </c>
      <c r="T2" s="18">
        <v>185</v>
      </c>
      <c r="U2" s="18">
        <v>195</v>
      </c>
      <c r="V2" s="18">
        <v>205</v>
      </c>
      <c r="W2" s="18">
        <v>215</v>
      </c>
      <c r="X2" s="18">
        <v>235</v>
      </c>
      <c r="Y2" s="18">
        <v>245</v>
      </c>
      <c r="Z2" s="18">
        <v>265</v>
      </c>
      <c r="AA2" s="18">
        <v>285</v>
      </c>
      <c r="AB2" t="s" s="15">
        <v>62</v>
      </c>
    </row>
    <row r="3" ht="13" customHeight="1">
      <c r="A3" t="s" s="17">
        <v>63</v>
      </c>
      <c r="B3" s="16"/>
      <c r="C3" s="16">
        <v>3</v>
      </c>
      <c r="D3" s="16">
        <v>9</v>
      </c>
      <c r="E3" s="16">
        <v>7</v>
      </c>
      <c r="F3" s="16">
        <v>32</v>
      </c>
      <c r="G3" s="16">
        <v>2</v>
      </c>
      <c r="H3" s="16">
        <v>2</v>
      </c>
      <c r="I3" s="16">
        <v>0</v>
      </c>
      <c r="J3" s="16">
        <v>14</v>
      </c>
      <c r="K3" s="16">
        <v>25</v>
      </c>
      <c r="L3" s="16">
        <v>3</v>
      </c>
      <c r="M3" s="16">
        <v>2</v>
      </c>
      <c r="N3" s="16">
        <v>3</v>
      </c>
      <c r="O3" s="16">
        <v>2</v>
      </c>
      <c r="P3" s="16">
        <v>11</v>
      </c>
      <c r="Q3" s="16">
        <v>6</v>
      </c>
      <c r="R3" s="16">
        <v>3</v>
      </c>
      <c r="S3" s="16">
        <v>2</v>
      </c>
      <c r="T3" s="16">
        <v>1</v>
      </c>
      <c r="U3" s="16">
        <v>2</v>
      </c>
      <c r="V3" s="16">
        <v>1</v>
      </c>
      <c r="W3" s="16">
        <v>5</v>
      </c>
      <c r="X3" s="16">
        <v>2</v>
      </c>
      <c r="Y3" s="16">
        <v>5</v>
      </c>
      <c r="Z3" s="16">
        <v>4</v>
      </c>
      <c r="AA3" s="16">
        <v>0</v>
      </c>
      <c r="AB3" s="16">
        <v>0</v>
      </c>
    </row>
    <row r="4" ht="13" customHeight="1">
      <c r="A4" t="s" s="17">
        <v>64</v>
      </c>
      <c r="B4" s="16"/>
      <c r="C4" s="16">
        <v>1</v>
      </c>
      <c r="D4" s="16">
        <v>2</v>
      </c>
      <c r="E4" s="16">
        <v>0</v>
      </c>
      <c r="F4" s="16">
        <v>1</v>
      </c>
      <c r="G4" s="16">
        <v>0</v>
      </c>
      <c r="H4" s="16">
        <v>1</v>
      </c>
      <c r="I4" s="16"/>
      <c r="J4" s="16">
        <v>0</v>
      </c>
      <c r="K4" s="16">
        <v>0</v>
      </c>
      <c r="L4" s="16">
        <v>0</v>
      </c>
      <c r="M4" s="16">
        <v>0</v>
      </c>
      <c r="N4" s="16">
        <v>0</v>
      </c>
      <c r="O4" s="16">
        <v>0</v>
      </c>
      <c r="P4" s="16">
        <v>0</v>
      </c>
      <c r="Q4" s="16">
        <v>0</v>
      </c>
      <c r="R4" s="16">
        <v>0</v>
      </c>
      <c r="S4" s="16">
        <v>0</v>
      </c>
      <c r="T4" s="16">
        <v>0</v>
      </c>
      <c r="U4" s="16">
        <v>0</v>
      </c>
      <c r="V4" s="16">
        <v>0</v>
      </c>
      <c r="W4" s="16">
        <v>0</v>
      </c>
      <c r="X4" s="16">
        <v>0</v>
      </c>
      <c r="Y4" s="16">
        <v>0</v>
      </c>
      <c r="Z4" s="16">
        <v>0</v>
      </c>
      <c r="AA4" s="16">
        <v>0</v>
      </c>
      <c r="AB4" s="16">
        <v>0</v>
      </c>
    </row>
    <row r="5" ht="13" customHeight="1">
      <c r="A5" t="s" s="17">
        <v>65</v>
      </c>
      <c r="B5" s="16"/>
      <c r="C5" s="16">
        <v>0</v>
      </c>
      <c r="D5" s="16">
        <v>0</v>
      </c>
      <c r="E5" s="16">
        <v>0</v>
      </c>
      <c r="F5" s="16">
        <v>0</v>
      </c>
      <c r="G5" s="16">
        <v>0</v>
      </c>
      <c r="H5" s="16">
        <v>0</v>
      </c>
      <c r="I5" s="16"/>
      <c r="J5" s="16">
        <v>0</v>
      </c>
      <c r="K5" s="16">
        <v>0</v>
      </c>
      <c r="L5" s="16">
        <v>0</v>
      </c>
      <c r="M5" s="16">
        <v>0</v>
      </c>
      <c r="N5" s="16">
        <v>0</v>
      </c>
      <c r="O5" s="16">
        <v>0</v>
      </c>
      <c r="P5" s="16">
        <v>0</v>
      </c>
      <c r="Q5" s="16">
        <v>0</v>
      </c>
      <c r="R5" s="16">
        <v>0</v>
      </c>
      <c r="S5" s="16">
        <v>0</v>
      </c>
      <c r="T5" s="16">
        <v>0</v>
      </c>
      <c r="U5" s="16">
        <v>0</v>
      </c>
      <c r="V5" s="16">
        <v>0</v>
      </c>
      <c r="W5" s="16">
        <v>1</v>
      </c>
      <c r="X5" s="16">
        <v>0</v>
      </c>
      <c r="Y5" s="16">
        <v>0</v>
      </c>
      <c r="Z5" s="16">
        <v>0</v>
      </c>
      <c r="AA5" s="16">
        <v>1</v>
      </c>
      <c r="AB5" s="16">
        <v>0</v>
      </c>
    </row>
    <row r="6" ht="13" customHeight="1">
      <c r="A6" t="s" s="17">
        <v>66</v>
      </c>
      <c r="B6" s="16"/>
      <c r="C6" s="16">
        <v>0</v>
      </c>
      <c r="D6" s="16">
        <v>0</v>
      </c>
      <c r="E6" s="16">
        <v>0</v>
      </c>
      <c r="F6" s="16">
        <v>0</v>
      </c>
      <c r="G6" s="16">
        <v>0</v>
      </c>
      <c r="H6" s="16">
        <v>0</v>
      </c>
      <c r="I6" s="16"/>
      <c r="J6" s="16">
        <v>0</v>
      </c>
      <c r="K6" s="16">
        <v>0</v>
      </c>
      <c r="L6" s="16">
        <v>0</v>
      </c>
      <c r="M6" s="16">
        <v>1</v>
      </c>
      <c r="N6" s="16">
        <v>0</v>
      </c>
      <c r="O6" s="16">
        <v>0</v>
      </c>
      <c r="P6" s="16">
        <v>0</v>
      </c>
      <c r="Q6" s="16">
        <v>0</v>
      </c>
      <c r="R6" s="16">
        <v>0</v>
      </c>
      <c r="S6" s="16">
        <v>0</v>
      </c>
      <c r="T6" s="16">
        <v>0</v>
      </c>
      <c r="U6" s="16">
        <v>0</v>
      </c>
      <c r="V6" s="16">
        <v>0</v>
      </c>
      <c r="W6" s="16">
        <v>0</v>
      </c>
      <c r="X6" s="16">
        <v>0</v>
      </c>
      <c r="Y6" s="16">
        <v>0</v>
      </c>
      <c r="Z6" s="16">
        <v>0</v>
      </c>
      <c r="AA6" s="16">
        <v>0</v>
      </c>
      <c r="AB6" s="16">
        <v>0</v>
      </c>
    </row>
    <row r="7" ht="13" customHeight="1">
      <c r="A7" t="s" s="17">
        <v>67</v>
      </c>
      <c r="B7" s="16"/>
      <c r="C7" s="16">
        <v>0</v>
      </c>
      <c r="D7" s="16">
        <v>0</v>
      </c>
      <c r="E7" s="16">
        <v>0</v>
      </c>
      <c r="F7" s="16">
        <v>1</v>
      </c>
      <c r="G7" s="16">
        <v>0</v>
      </c>
      <c r="H7" s="16">
        <v>0</v>
      </c>
      <c r="I7" s="16"/>
      <c r="J7" s="16">
        <v>0</v>
      </c>
      <c r="K7" s="16">
        <v>0</v>
      </c>
      <c r="L7" s="16">
        <v>2</v>
      </c>
      <c r="M7" s="16">
        <v>1</v>
      </c>
      <c r="N7" s="16">
        <v>0</v>
      </c>
      <c r="O7" s="16">
        <v>0</v>
      </c>
      <c r="P7" s="16">
        <v>0</v>
      </c>
      <c r="Q7" s="16">
        <v>0</v>
      </c>
      <c r="R7" s="16">
        <v>0</v>
      </c>
      <c r="S7" s="16">
        <v>0</v>
      </c>
      <c r="T7" s="16">
        <v>0</v>
      </c>
      <c r="U7" s="16">
        <v>0</v>
      </c>
      <c r="V7" s="16">
        <v>0</v>
      </c>
      <c r="W7" s="16">
        <v>0</v>
      </c>
      <c r="X7" s="16">
        <v>0</v>
      </c>
      <c r="Y7" s="16">
        <v>0</v>
      </c>
      <c r="Z7" s="16">
        <v>0</v>
      </c>
      <c r="AA7" s="16">
        <v>0</v>
      </c>
      <c r="AB7" s="16">
        <v>0</v>
      </c>
    </row>
    <row r="8" ht="13" customHeight="1">
      <c r="A8" t="s" s="17">
        <v>68</v>
      </c>
      <c r="B8" s="16"/>
      <c r="C8" s="16">
        <v>0</v>
      </c>
      <c r="D8" s="16">
        <v>0</v>
      </c>
      <c r="E8" s="16">
        <v>0</v>
      </c>
      <c r="F8" s="16">
        <v>0</v>
      </c>
      <c r="G8" s="16">
        <v>0</v>
      </c>
      <c r="H8" s="16">
        <v>0</v>
      </c>
      <c r="I8" s="16"/>
      <c r="J8" s="16">
        <v>0</v>
      </c>
      <c r="K8" s="16">
        <v>0</v>
      </c>
      <c r="L8" s="16">
        <v>0</v>
      </c>
      <c r="M8" s="16">
        <v>0</v>
      </c>
      <c r="N8" s="16">
        <v>0</v>
      </c>
      <c r="O8" s="16">
        <v>0</v>
      </c>
      <c r="P8" s="16">
        <v>0</v>
      </c>
      <c r="Q8" s="16">
        <v>0</v>
      </c>
      <c r="R8" s="16">
        <v>0</v>
      </c>
      <c r="S8" s="16">
        <v>0</v>
      </c>
      <c r="T8" s="16">
        <v>2</v>
      </c>
      <c r="U8" s="16">
        <v>0</v>
      </c>
      <c r="V8" s="16">
        <v>0</v>
      </c>
      <c r="W8" s="16">
        <v>0</v>
      </c>
      <c r="X8" s="16">
        <v>0</v>
      </c>
      <c r="Y8" s="16">
        <v>0</v>
      </c>
      <c r="Z8" s="16">
        <v>0</v>
      </c>
      <c r="AA8" s="16">
        <v>0</v>
      </c>
      <c r="AB8" s="16">
        <v>0</v>
      </c>
    </row>
    <row r="9" ht="13" customHeight="1">
      <c r="A9" t="s" s="17">
        <v>69</v>
      </c>
      <c r="B9" s="16"/>
      <c r="C9" s="16">
        <v>0</v>
      </c>
      <c r="D9" s="16">
        <v>0</v>
      </c>
      <c r="E9" s="16">
        <v>0</v>
      </c>
      <c r="F9" s="16">
        <v>0</v>
      </c>
      <c r="G9" s="16">
        <v>0</v>
      </c>
      <c r="H9" s="16">
        <v>0</v>
      </c>
      <c r="I9" s="16"/>
      <c r="J9" s="16">
        <v>0</v>
      </c>
      <c r="K9" s="16">
        <v>0</v>
      </c>
      <c r="L9" s="16">
        <v>0</v>
      </c>
      <c r="M9" s="16">
        <v>0</v>
      </c>
      <c r="N9" s="16">
        <v>0</v>
      </c>
      <c r="O9" s="16">
        <v>0</v>
      </c>
      <c r="P9" s="16">
        <v>0</v>
      </c>
      <c r="Q9" s="16">
        <v>0</v>
      </c>
      <c r="R9" s="16">
        <v>0</v>
      </c>
      <c r="S9" s="16">
        <v>0</v>
      </c>
      <c r="T9" s="16">
        <v>0</v>
      </c>
      <c r="U9" s="16">
        <v>2</v>
      </c>
      <c r="V9" s="16">
        <v>0</v>
      </c>
      <c r="W9" s="16">
        <v>0</v>
      </c>
      <c r="X9" s="16">
        <v>0</v>
      </c>
      <c r="Y9" s="16">
        <v>0</v>
      </c>
      <c r="Z9" s="16">
        <v>0</v>
      </c>
      <c r="AA9" s="16">
        <v>0</v>
      </c>
      <c r="AB9" s="16">
        <v>0</v>
      </c>
    </row>
    <row r="10" ht="13" customHeight="1">
      <c r="A10" t="s" s="17">
        <v>70</v>
      </c>
      <c r="B10" s="16"/>
      <c r="C10" s="16">
        <v>0</v>
      </c>
      <c r="D10" s="16">
        <v>0</v>
      </c>
      <c r="E10" s="16">
        <v>0</v>
      </c>
      <c r="F10" s="16">
        <v>0</v>
      </c>
      <c r="G10" s="16">
        <v>0</v>
      </c>
      <c r="H10" s="16">
        <v>0</v>
      </c>
      <c r="I10" s="16"/>
      <c r="J10" s="16">
        <v>0</v>
      </c>
      <c r="K10" s="16">
        <v>0</v>
      </c>
      <c r="L10" s="16">
        <v>0</v>
      </c>
      <c r="M10" s="16">
        <v>0</v>
      </c>
      <c r="N10" s="16">
        <v>0</v>
      </c>
      <c r="O10" s="16">
        <v>0</v>
      </c>
      <c r="P10" s="16">
        <v>1</v>
      </c>
      <c r="Q10" s="16">
        <v>0</v>
      </c>
      <c r="R10" s="16">
        <v>0</v>
      </c>
      <c r="S10" s="16">
        <v>0</v>
      </c>
      <c r="T10" s="16">
        <v>0</v>
      </c>
      <c r="U10" s="16">
        <v>0</v>
      </c>
      <c r="V10" s="16">
        <v>0</v>
      </c>
      <c r="W10" s="16">
        <v>0</v>
      </c>
      <c r="X10" s="16">
        <v>0</v>
      </c>
      <c r="Y10" s="16">
        <v>0</v>
      </c>
      <c r="Z10" s="16">
        <v>0</v>
      </c>
      <c r="AA10" s="16">
        <v>0</v>
      </c>
      <c r="AB10" s="16">
        <v>0</v>
      </c>
    </row>
    <row r="11" ht="13" customHeight="1">
      <c r="A11" t="s" s="17">
        <v>71</v>
      </c>
      <c r="B11" s="16"/>
      <c r="C11" s="16">
        <v>1</v>
      </c>
      <c r="D11" s="16">
        <v>1</v>
      </c>
      <c r="E11" s="16">
        <v>2</v>
      </c>
      <c r="F11" s="16">
        <v>0</v>
      </c>
      <c r="G11" s="16">
        <v>0</v>
      </c>
      <c r="H11" s="16">
        <v>1</v>
      </c>
      <c r="I11" s="16"/>
      <c r="J11" s="16">
        <v>0</v>
      </c>
      <c r="K11" s="16">
        <v>0</v>
      </c>
      <c r="L11" s="16">
        <v>1</v>
      </c>
      <c r="M11" s="16">
        <v>0</v>
      </c>
      <c r="N11" s="16">
        <v>0</v>
      </c>
      <c r="O11" s="16">
        <v>2</v>
      </c>
      <c r="P11" s="16">
        <v>0</v>
      </c>
      <c r="Q11" s="16">
        <v>0</v>
      </c>
      <c r="R11" s="16">
        <v>0</v>
      </c>
      <c r="S11" s="16">
        <v>0</v>
      </c>
      <c r="T11" s="16">
        <v>1</v>
      </c>
      <c r="U11" s="16">
        <v>0</v>
      </c>
      <c r="V11" s="16">
        <v>0</v>
      </c>
      <c r="W11" s="16">
        <v>3</v>
      </c>
      <c r="X11" s="16">
        <v>0</v>
      </c>
      <c r="Y11" s="16">
        <v>0</v>
      </c>
      <c r="Z11" s="16">
        <v>0</v>
      </c>
      <c r="AA11" s="16">
        <v>0</v>
      </c>
      <c r="AB11" s="16">
        <v>0</v>
      </c>
    </row>
    <row r="12" ht="13" customHeight="1">
      <c r="A12" t="s" s="17">
        <v>72</v>
      </c>
      <c r="B12" s="16"/>
      <c r="C12" s="16">
        <v>0</v>
      </c>
      <c r="D12" s="16">
        <v>0</v>
      </c>
      <c r="E12" s="16">
        <v>0</v>
      </c>
      <c r="F12" s="16">
        <v>0</v>
      </c>
      <c r="G12" s="16">
        <v>0</v>
      </c>
      <c r="H12" s="16">
        <v>0</v>
      </c>
      <c r="I12" s="16"/>
      <c r="J12" s="16">
        <v>0</v>
      </c>
      <c r="K12" s="16">
        <v>0</v>
      </c>
      <c r="L12" s="16">
        <v>0</v>
      </c>
      <c r="M12" s="16">
        <v>1</v>
      </c>
      <c r="N12" s="16">
        <v>0</v>
      </c>
      <c r="O12" s="16">
        <v>1</v>
      </c>
      <c r="P12" s="16">
        <v>2</v>
      </c>
      <c r="Q12" s="16">
        <v>0</v>
      </c>
      <c r="R12" s="16">
        <v>0</v>
      </c>
      <c r="S12" s="16">
        <v>0</v>
      </c>
      <c r="T12" s="16">
        <v>0</v>
      </c>
      <c r="U12" s="16">
        <v>0</v>
      </c>
      <c r="V12" s="16">
        <v>0</v>
      </c>
      <c r="W12" s="16">
        <v>0</v>
      </c>
      <c r="X12" s="16">
        <v>0</v>
      </c>
      <c r="Y12" s="16">
        <v>0</v>
      </c>
      <c r="Z12" s="16">
        <v>0</v>
      </c>
      <c r="AA12" s="16">
        <v>0</v>
      </c>
      <c r="AB12" s="16">
        <v>0</v>
      </c>
    </row>
    <row r="13" ht="13" customHeight="1">
      <c r="A13" t="s" s="17">
        <v>73</v>
      </c>
      <c r="B13" s="16"/>
      <c r="C13" s="16">
        <v>0</v>
      </c>
      <c r="D13" s="16">
        <v>1</v>
      </c>
      <c r="E13" s="16">
        <v>0</v>
      </c>
      <c r="F13" s="16">
        <v>0</v>
      </c>
      <c r="G13" s="16">
        <v>0</v>
      </c>
      <c r="H13" s="16">
        <v>0</v>
      </c>
      <c r="I13" s="16"/>
      <c r="J13" s="16">
        <v>1</v>
      </c>
      <c r="K13" s="16">
        <v>0</v>
      </c>
      <c r="L13" s="16">
        <v>0</v>
      </c>
      <c r="M13" s="16">
        <v>2</v>
      </c>
      <c r="N13" s="16">
        <v>0</v>
      </c>
      <c r="O13" s="16">
        <v>2</v>
      </c>
      <c r="P13" s="16">
        <v>0</v>
      </c>
      <c r="Q13" s="16">
        <v>0</v>
      </c>
      <c r="R13" s="16">
        <v>0</v>
      </c>
      <c r="S13" s="16">
        <v>0</v>
      </c>
      <c r="T13" s="16">
        <v>0</v>
      </c>
      <c r="U13" s="16">
        <v>0</v>
      </c>
      <c r="V13" s="16">
        <v>0</v>
      </c>
      <c r="W13" s="16">
        <v>0</v>
      </c>
      <c r="X13" s="16">
        <v>0</v>
      </c>
      <c r="Y13" s="16">
        <v>0</v>
      </c>
      <c r="Z13" s="16">
        <v>0</v>
      </c>
      <c r="AA13" s="16">
        <v>0</v>
      </c>
      <c r="AB13" s="16">
        <v>0</v>
      </c>
    </row>
    <row r="14" ht="13" customHeight="1">
      <c r="A14" t="s" s="17">
        <v>74</v>
      </c>
      <c r="B14" s="16"/>
      <c r="C14" s="16">
        <v>0</v>
      </c>
      <c r="D14" s="16">
        <v>0</v>
      </c>
      <c r="E14" s="16">
        <v>0</v>
      </c>
      <c r="F14" s="16">
        <v>0</v>
      </c>
      <c r="G14" s="16">
        <v>0</v>
      </c>
      <c r="H14" s="16">
        <v>0</v>
      </c>
      <c r="I14" s="16"/>
      <c r="J14" s="16">
        <v>0</v>
      </c>
      <c r="K14" s="16">
        <v>0</v>
      </c>
      <c r="L14" s="16">
        <v>0</v>
      </c>
      <c r="M14" s="16">
        <v>0</v>
      </c>
      <c r="N14" s="16">
        <v>0</v>
      </c>
      <c r="O14" s="16">
        <v>0</v>
      </c>
      <c r="P14" s="16">
        <v>0</v>
      </c>
      <c r="Q14" s="16">
        <v>0</v>
      </c>
      <c r="R14" s="16">
        <v>0</v>
      </c>
      <c r="S14" s="16">
        <v>0</v>
      </c>
      <c r="T14" s="16">
        <v>0</v>
      </c>
      <c r="U14" s="16">
        <v>0</v>
      </c>
      <c r="V14" s="16">
        <v>0</v>
      </c>
      <c r="W14" s="16">
        <v>2</v>
      </c>
      <c r="X14" s="16">
        <v>0</v>
      </c>
      <c r="Y14" s="16">
        <v>0</v>
      </c>
      <c r="Z14" s="16">
        <v>0</v>
      </c>
      <c r="AA14" s="16">
        <v>0</v>
      </c>
      <c r="AB14" s="16">
        <v>0</v>
      </c>
    </row>
    <row r="15" ht="13" customHeight="1">
      <c r="A15" t="s" s="17">
        <v>75</v>
      </c>
      <c r="B15" s="16"/>
      <c r="C15" s="16">
        <v>0</v>
      </c>
      <c r="D15" s="16">
        <v>0</v>
      </c>
      <c r="E15" s="16">
        <v>0</v>
      </c>
      <c r="F15" s="16">
        <v>0</v>
      </c>
      <c r="G15" s="16">
        <v>0</v>
      </c>
      <c r="H15" s="16">
        <v>0</v>
      </c>
      <c r="I15" s="16"/>
      <c r="J15" s="16">
        <v>0</v>
      </c>
      <c r="K15" s="16">
        <v>0</v>
      </c>
      <c r="L15" s="16">
        <v>0</v>
      </c>
      <c r="M15" s="16">
        <v>1</v>
      </c>
      <c r="N15" s="16">
        <v>0</v>
      </c>
      <c r="O15" s="16">
        <v>0</v>
      </c>
      <c r="P15" s="16">
        <v>0</v>
      </c>
      <c r="Q15" s="16">
        <v>0</v>
      </c>
      <c r="R15" s="16">
        <v>0</v>
      </c>
      <c r="S15" s="16">
        <v>0</v>
      </c>
      <c r="T15" s="16">
        <v>0</v>
      </c>
      <c r="U15" s="16">
        <v>0</v>
      </c>
      <c r="V15" s="16">
        <v>0</v>
      </c>
      <c r="W15" s="16">
        <v>0</v>
      </c>
      <c r="X15" s="16">
        <v>0</v>
      </c>
      <c r="Y15" s="16">
        <v>0</v>
      </c>
      <c r="Z15" s="16">
        <v>0</v>
      </c>
      <c r="AA15" s="16">
        <v>0</v>
      </c>
      <c r="AB15" s="16">
        <v>0</v>
      </c>
    </row>
    <row r="16" ht="13" customHeight="1">
      <c r="A16" t="s" s="17">
        <v>76</v>
      </c>
      <c r="B16" s="16"/>
      <c r="C16" s="16">
        <v>0</v>
      </c>
      <c r="D16" s="16">
        <v>0</v>
      </c>
      <c r="E16" s="16">
        <v>1</v>
      </c>
      <c r="F16" s="16">
        <v>0</v>
      </c>
      <c r="G16" s="16">
        <v>0</v>
      </c>
      <c r="H16" s="16">
        <v>0</v>
      </c>
      <c r="I16" s="16"/>
      <c r="J16" s="16">
        <v>0</v>
      </c>
      <c r="K16" s="16">
        <v>0</v>
      </c>
      <c r="L16" s="16">
        <v>0</v>
      </c>
      <c r="M16" s="16">
        <v>0</v>
      </c>
      <c r="N16" s="16">
        <v>0</v>
      </c>
      <c r="O16" s="16">
        <v>1</v>
      </c>
      <c r="P16" s="16">
        <v>0</v>
      </c>
      <c r="Q16" s="16">
        <v>0</v>
      </c>
      <c r="R16" s="16">
        <v>0</v>
      </c>
      <c r="S16" s="16">
        <v>0</v>
      </c>
      <c r="T16" s="16">
        <v>0</v>
      </c>
      <c r="U16" s="16">
        <v>0</v>
      </c>
      <c r="V16" s="16">
        <v>0</v>
      </c>
      <c r="W16" s="16">
        <v>0</v>
      </c>
      <c r="X16" s="16">
        <v>0</v>
      </c>
      <c r="Y16" s="16">
        <v>0</v>
      </c>
      <c r="Z16" s="16">
        <v>0</v>
      </c>
      <c r="AA16" s="16">
        <v>0</v>
      </c>
      <c r="AB16" s="16">
        <v>0</v>
      </c>
    </row>
    <row r="17" ht="13" customHeight="1">
      <c r="A17" t="s" s="17">
        <v>77</v>
      </c>
      <c r="B17" s="16"/>
      <c r="C17" s="16">
        <v>0</v>
      </c>
      <c r="D17" s="16">
        <v>0</v>
      </c>
      <c r="E17" s="16">
        <v>0</v>
      </c>
      <c r="F17" s="16">
        <v>0</v>
      </c>
      <c r="G17" s="16">
        <v>0</v>
      </c>
      <c r="H17" s="16">
        <v>1</v>
      </c>
      <c r="I17" s="16"/>
      <c r="J17" s="16">
        <v>0</v>
      </c>
      <c r="K17" s="16">
        <v>0</v>
      </c>
      <c r="L17" s="16">
        <v>0</v>
      </c>
      <c r="M17" s="16">
        <v>0</v>
      </c>
      <c r="N17" s="16">
        <v>0</v>
      </c>
      <c r="O17" s="16">
        <v>0</v>
      </c>
      <c r="P17" s="16">
        <v>0</v>
      </c>
      <c r="Q17" s="16">
        <v>0</v>
      </c>
      <c r="R17" s="16">
        <v>0</v>
      </c>
      <c r="S17" s="16">
        <v>0</v>
      </c>
      <c r="T17" s="16">
        <v>0</v>
      </c>
      <c r="U17" s="16">
        <v>0</v>
      </c>
      <c r="V17" s="16">
        <v>0</v>
      </c>
      <c r="W17" s="16">
        <v>0</v>
      </c>
      <c r="X17" s="16">
        <v>0</v>
      </c>
      <c r="Y17" s="16">
        <v>0</v>
      </c>
      <c r="Z17" s="16">
        <v>0</v>
      </c>
      <c r="AA17" s="16">
        <v>0</v>
      </c>
      <c r="AB17" s="16">
        <v>0</v>
      </c>
    </row>
    <row r="18" ht="13" customHeight="1">
      <c r="A18" t="s" s="17">
        <v>78</v>
      </c>
      <c r="B18" s="16"/>
      <c r="C18" s="16">
        <v>0</v>
      </c>
      <c r="D18" s="16">
        <v>0</v>
      </c>
      <c r="E18" s="16">
        <v>0</v>
      </c>
      <c r="F18" s="16">
        <v>0</v>
      </c>
      <c r="G18" s="16">
        <v>0</v>
      </c>
      <c r="H18" s="16">
        <v>0</v>
      </c>
      <c r="I18" s="16"/>
      <c r="J18" s="16">
        <v>0</v>
      </c>
      <c r="K18" s="16">
        <v>0</v>
      </c>
      <c r="L18" s="16">
        <v>1</v>
      </c>
      <c r="M18" s="16">
        <v>0</v>
      </c>
      <c r="N18" s="16">
        <v>0</v>
      </c>
      <c r="O18" s="16">
        <v>0</v>
      </c>
      <c r="P18" s="16">
        <v>0</v>
      </c>
      <c r="Q18" s="16">
        <v>0</v>
      </c>
      <c r="R18" s="16">
        <v>0</v>
      </c>
      <c r="S18" s="16">
        <v>0</v>
      </c>
      <c r="T18" s="16">
        <v>0</v>
      </c>
      <c r="U18" s="16">
        <v>0</v>
      </c>
      <c r="V18" s="16">
        <v>0</v>
      </c>
      <c r="W18" s="16">
        <v>0</v>
      </c>
      <c r="X18" s="16">
        <v>0</v>
      </c>
      <c r="Y18" s="16">
        <v>0</v>
      </c>
      <c r="Z18" s="16">
        <v>0</v>
      </c>
      <c r="AA18" s="16">
        <v>0</v>
      </c>
      <c r="AB18" s="16">
        <v>0</v>
      </c>
    </row>
    <row r="19" ht="13" customHeight="1">
      <c r="A19" t="s" s="17">
        <v>79</v>
      </c>
      <c r="B19" s="16"/>
      <c r="C19" s="16">
        <v>0</v>
      </c>
      <c r="D19" s="16">
        <v>0</v>
      </c>
      <c r="E19" s="16">
        <v>0</v>
      </c>
      <c r="F19" s="16">
        <v>0</v>
      </c>
      <c r="G19" s="16">
        <v>0</v>
      </c>
      <c r="H19" s="16">
        <v>0</v>
      </c>
      <c r="I19" s="16"/>
      <c r="J19" s="16">
        <v>0</v>
      </c>
      <c r="K19" s="16">
        <v>0</v>
      </c>
      <c r="L19" s="16">
        <v>0</v>
      </c>
      <c r="M19" s="16">
        <v>0</v>
      </c>
      <c r="N19" s="16">
        <v>0</v>
      </c>
      <c r="O19" s="16">
        <v>0</v>
      </c>
      <c r="P19" s="16">
        <v>0</v>
      </c>
      <c r="Q19" s="16">
        <v>0</v>
      </c>
      <c r="R19" s="16">
        <v>0</v>
      </c>
      <c r="S19" s="16">
        <v>0</v>
      </c>
      <c r="T19" s="16">
        <v>0</v>
      </c>
      <c r="U19" s="16">
        <v>0</v>
      </c>
      <c r="V19" s="16">
        <v>0</v>
      </c>
      <c r="W19" s="16">
        <v>1</v>
      </c>
      <c r="X19" s="16">
        <v>0</v>
      </c>
      <c r="Y19" s="16">
        <v>0</v>
      </c>
      <c r="Z19" s="16">
        <v>0</v>
      </c>
      <c r="AA19" s="16">
        <v>0</v>
      </c>
      <c r="AB19" s="16">
        <v>0</v>
      </c>
    </row>
    <row r="20" ht="13" customHeight="1">
      <c r="A20" t="s" s="17">
        <v>80</v>
      </c>
      <c r="B20" s="16"/>
      <c r="C20" s="16">
        <v>0</v>
      </c>
      <c r="D20" s="16">
        <v>0</v>
      </c>
      <c r="E20" s="16">
        <v>0</v>
      </c>
      <c r="F20" s="16">
        <v>0</v>
      </c>
      <c r="G20" s="16">
        <v>0</v>
      </c>
      <c r="H20" s="16">
        <v>0</v>
      </c>
      <c r="I20" s="16"/>
      <c r="J20" s="16">
        <v>0</v>
      </c>
      <c r="K20" s="16">
        <v>1</v>
      </c>
      <c r="L20" s="16">
        <v>0</v>
      </c>
      <c r="M20" s="16">
        <v>0</v>
      </c>
      <c r="N20" s="16">
        <v>1</v>
      </c>
      <c r="O20" s="16">
        <v>1</v>
      </c>
      <c r="P20" s="16">
        <v>0</v>
      </c>
      <c r="Q20" s="16">
        <v>0</v>
      </c>
      <c r="R20" s="16">
        <v>1</v>
      </c>
      <c r="S20" s="16">
        <v>0</v>
      </c>
      <c r="T20" s="16">
        <v>0</v>
      </c>
      <c r="U20" s="16">
        <v>0</v>
      </c>
      <c r="V20" s="16">
        <v>0</v>
      </c>
      <c r="W20" s="16">
        <v>0</v>
      </c>
      <c r="X20" s="16">
        <v>0</v>
      </c>
      <c r="Y20" s="16">
        <v>0</v>
      </c>
      <c r="Z20" s="16">
        <v>0</v>
      </c>
      <c r="AA20" s="16">
        <v>0</v>
      </c>
      <c r="AB20" s="16">
        <v>0</v>
      </c>
    </row>
    <row r="21" ht="13" customHeight="1">
      <c r="A21" t="s" s="17">
        <v>81</v>
      </c>
      <c r="B21" s="16"/>
      <c r="C21" s="16">
        <v>0</v>
      </c>
      <c r="D21" s="16">
        <v>1</v>
      </c>
      <c r="E21" s="16">
        <v>0</v>
      </c>
      <c r="F21" s="16">
        <v>0</v>
      </c>
      <c r="G21" s="16">
        <v>1</v>
      </c>
      <c r="H21" s="16">
        <v>4</v>
      </c>
      <c r="I21" s="16"/>
      <c r="J21" s="16">
        <v>5</v>
      </c>
      <c r="K21" s="16">
        <v>6</v>
      </c>
      <c r="L21" s="16">
        <v>0</v>
      </c>
      <c r="M21" s="16">
        <v>0</v>
      </c>
      <c r="N21" s="16">
        <v>0</v>
      </c>
      <c r="O21" s="16">
        <v>0</v>
      </c>
      <c r="P21" s="16">
        <v>0</v>
      </c>
      <c r="Q21" s="16">
        <v>0</v>
      </c>
      <c r="R21" s="16">
        <v>0</v>
      </c>
      <c r="S21" s="16">
        <v>0</v>
      </c>
      <c r="T21" s="16">
        <v>1</v>
      </c>
      <c r="U21" s="16">
        <v>0</v>
      </c>
      <c r="V21" s="16">
        <v>0</v>
      </c>
      <c r="W21" s="16">
        <v>0</v>
      </c>
      <c r="X21" s="16">
        <v>0</v>
      </c>
      <c r="Y21" s="16">
        <v>0</v>
      </c>
      <c r="Z21" s="16">
        <v>0</v>
      </c>
      <c r="AA21" s="16">
        <v>0</v>
      </c>
      <c r="AB21" s="16">
        <v>0</v>
      </c>
    </row>
    <row r="22" ht="13" customHeight="1">
      <c r="A22" t="s" s="17">
        <v>82</v>
      </c>
      <c r="B22" s="16"/>
      <c r="C22" s="16">
        <v>0</v>
      </c>
      <c r="D22" s="16">
        <v>0</v>
      </c>
      <c r="E22" s="16">
        <v>0</v>
      </c>
      <c r="F22" s="16">
        <v>0</v>
      </c>
      <c r="G22" s="16">
        <v>0</v>
      </c>
      <c r="H22" s="16">
        <v>0</v>
      </c>
      <c r="I22" s="16"/>
      <c r="J22" s="16">
        <v>0</v>
      </c>
      <c r="K22" s="16">
        <v>0</v>
      </c>
      <c r="L22" s="16">
        <v>0</v>
      </c>
      <c r="M22" s="16">
        <v>0</v>
      </c>
      <c r="N22" s="16">
        <v>0</v>
      </c>
      <c r="O22" s="16">
        <v>0</v>
      </c>
      <c r="P22" s="16">
        <v>0</v>
      </c>
      <c r="Q22" s="16">
        <v>0</v>
      </c>
      <c r="R22" s="16">
        <v>1</v>
      </c>
      <c r="S22" s="16">
        <v>0</v>
      </c>
      <c r="T22" s="16">
        <v>2</v>
      </c>
      <c r="U22" s="16">
        <v>0</v>
      </c>
      <c r="V22" s="16">
        <v>0</v>
      </c>
      <c r="W22" s="16">
        <v>0</v>
      </c>
      <c r="X22" s="16">
        <v>1</v>
      </c>
      <c r="Y22" s="16">
        <v>0</v>
      </c>
      <c r="Z22" s="16">
        <v>0</v>
      </c>
      <c r="AA22" s="16">
        <v>0</v>
      </c>
      <c r="AB22" s="16">
        <v>0</v>
      </c>
    </row>
    <row r="23" ht="13" customHeight="1">
      <c r="A23" t="s" s="17">
        <v>83</v>
      </c>
      <c r="B23" s="16"/>
      <c r="C23" s="16">
        <v>0</v>
      </c>
      <c r="D23" s="16">
        <v>0</v>
      </c>
      <c r="E23" s="16">
        <v>0</v>
      </c>
      <c r="F23" s="16">
        <v>9</v>
      </c>
      <c r="G23" s="16">
        <v>0</v>
      </c>
      <c r="H23" s="16">
        <v>0</v>
      </c>
      <c r="I23" s="16"/>
      <c r="J23" s="16">
        <v>0</v>
      </c>
      <c r="K23" s="16">
        <v>1</v>
      </c>
      <c r="L23" s="16">
        <v>0</v>
      </c>
      <c r="M23" s="16">
        <v>0</v>
      </c>
      <c r="N23" s="16">
        <v>0</v>
      </c>
      <c r="O23" s="16">
        <v>0</v>
      </c>
      <c r="P23" s="16">
        <v>1</v>
      </c>
      <c r="Q23" s="16">
        <v>0</v>
      </c>
      <c r="R23" s="16">
        <v>0</v>
      </c>
      <c r="S23" s="16">
        <v>0</v>
      </c>
      <c r="T23" s="16">
        <v>0</v>
      </c>
      <c r="U23" s="16">
        <v>1</v>
      </c>
      <c r="V23" s="16">
        <v>1</v>
      </c>
      <c r="W23" s="16">
        <v>0</v>
      </c>
      <c r="X23" s="16">
        <v>0</v>
      </c>
      <c r="Y23" s="16">
        <v>0</v>
      </c>
      <c r="Z23" s="16">
        <v>0</v>
      </c>
      <c r="AA23" s="16">
        <v>0</v>
      </c>
      <c r="AB23" s="16">
        <v>0</v>
      </c>
    </row>
    <row r="24" ht="13" customHeight="1">
      <c r="A24" t="s" s="17">
        <v>84</v>
      </c>
      <c r="B24" s="16"/>
      <c r="C24" s="16">
        <v>3</v>
      </c>
      <c r="D24" s="16">
        <v>0</v>
      </c>
      <c r="E24" s="16">
        <v>0</v>
      </c>
      <c r="F24" s="16">
        <v>0</v>
      </c>
      <c r="G24" s="16">
        <v>0</v>
      </c>
      <c r="H24" s="16">
        <v>0</v>
      </c>
      <c r="I24" s="16"/>
      <c r="J24" s="16">
        <v>0</v>
      </c>
      <c r="K24" s="16">
        <v>0</v>
      </c>
      <c r="L24" s="16">
        <v>0</v>
      </c>
      <c r="M24" s="16">
        <v>0</v>
      </c>
      <c r="N24" s="16">
        <v>0</v>
      </c>
      <c r="O24" s="16">
        <v>3</v>
      </c>
      <c r="P24" s="16">
        <v>1</v>
      </c>
      <c r="Q24" s="16">
        <v>0</v>
      </c>
      <c r="R24" s="16">
        <v>0</v>
      </c>
      <c r="S24" s="16">
        <v>0</v>
      </c>
      <c r="T24" s="16">
        <v>0</v>
      </c>
      <c r="U24" s="16">
        <v>0</v>
      </c>
      <c r="V24" s="16">
        <v>0</v>
      </c>
      <c r="W24" s="16">
        <v>0</v>
      </c>
      <c r="X24" s="16">
        <v>0</v>
      </c>
      <c r="Y24" s="16">
        <v>0</v>
      </c>
      <c r="Z24" s="16">
        <v>0</v>
      </c>
      <c r="AA24" s="16">
        <v>0</v>
      </c>
      <c r="AB24" s="16">
        <v>0</v>
      </c>
    </row>
    <row r="25" ht="13" customHeight="1">
      <c r="A25" t="s" s="17">
        <v>85</v>
      </c>
      <c r="B25" s="16"/>
      <c r="C25" s="16">
        <v>1</v>
      </c>
      <c r="D25" s="16">
        <v>4</v>
      </c>
      <c r="E25" s="16">
        <v>0</v>
      </c>
      <c r="F25" s="16">
        <v>0</v>
      </c>
      <c r="G25" s="16">
        <v>0</v>
      </c>
      <c r="H25" s="16">
        <v>0</v>
      </c>
      <c r="I25" s="16"/>
      <c r="J25" s="16">
        <v>0</v>
      </c>
      <c r="K25" s="16">
        <v>0</v>
      </c>
      <c r="L25" s="16">
        <v>0</v>
      </c>
      <c r="M25" s="16">
        <v>0</v>
      </c>
      <c r="N25" s="16">
        <v>0</v>
      </c>
      <c r="O25" s="16">
        <v>2</v>
      </c>
      <c r="P25" s="16">
        <v>1</v>
      </c>
      <c r="Q25" s="16">
        <v>1</v>
      </c>
      <c r="R25" s="16">
        <v>0</v>
      </c>
      <c r="S25" s="16">
        <v>0</v>
      </c>
      <c r="T25" s="16">
        <v>0</v>
      </c>
      <c r="U25" s="16">
        <v>0</v>
      </c>
      <c r="V25" s="16">
        <v>1</v>
      </c>
      <c r="W25" s="16">
        <v>0</v>
      </c>
      <c r="X25" s="16">
        <v>0</v>
      </c>
      <c r="Y25" s="16">
        <v>0</v>
      </c>
      <c r="Z25" s="16">
        <v>0</v>
      </c>
      <c r="AA25" s="16">
        <v>0</v>
      </c>
      <c r="AB25" s="16">
        <v>0</v>
      </c>
    </row>
    <row r="26" ht="13" customHeight="1">
      <c r="A26" t="s" s="17">
        <v>86</v>
      </c>
      <c r="B26" s="16"/>
      <c r="C26" s="16">
        <v>0</v>
      </c>
      <c r="D26" s="16">
        <v>3</v>
      </c>
      <c r="E26" s="16">
        <v>0</v>
      </c>
      <c r="F26" s="16">
        <v>0</v>
      </c>
      <c r="G26" s="16">
        <v>1</v>
      </c>
      <c r="H26" s="16">
        <v>2</v>
      </c>
      <c r="I26" s="16"/>
      <c r="J26" s="16">
        <v>1</v>
      </c>
      <c r="K26" s="16">
        <v>1</v>
      </c>
      <c r="L26" s="16">
        <v>1</v>
      </c>
      <c r="M26" s="16">
        <v>1</v>
      </c>
      <c r="N26" s="16">
        <v>0</v>
      </c>
      <c r="O26" s="16">
        <v>4</v>
      </c>
      <c r="P26" s="16">
        <v>0</v>
      </c>
      <c r="Q26" s="16">
        <v>0</v>
      </c>
      <c r="R26" s="16">
        <v>0</v>
      </c>
      <c r="S26" s="16">
        <v>0</v>
      </c>
      <c r="T26" s="16">
        <v>0</v>
      </c>
      <c r="U26" s="16">
        <v>0</v>
      </c>
      <c r="V26" s="16">
        <v>1</v>
      </c>
      <c r="W26" s="16">
        <v>4</v>
      </c>
      <c r="X26" s="16">
        <v>0</v>
      </c>
      <c r="Y26" s="16">
        <v>0</v>
      </c>
      <c r="Z26" s="16">
        <v>0</v>
      </c>
      <c r="AA26" s="16">
        <v>0</v>
      </c>
      <c r="AB26" s="16">
        <v>0</v>
      </c>
    </row>
    <row r="27" ht="13" customHeight="1">
      <c r="A27" t="s" s="17">
        <v>87</v>
      </c>
      <c r="B27" s="16"/>
      <c r="C27" s="16">
        <v>0</v>
      </c>
      <c r="D27" s="16">
        <v>0</v>
      </c>
      <c r="E27" s="16">
        <v>0</v>
      </c>
      <c r="F27" s="16">
        <v>0</v>
      </c>
      <c r="G27" s="16">
        <v>0</v>
      </c>
      <c r="H27" s="16">
        <v>0</v>
      </c>
      <c r="I27" s="16"/>
      <c r="J27" s="16">
        <v>1</v>
      </c>
      <c r="K27" s="16">
        <v>0</v>
      </c>
      <c r="L27" s="16">
        <v>0</v>
      </c>
      <c r="M27" s="16">
        <v>1</v>
      </c>
      <c r="N27" s="16">
        <v>0</v>
      </c>
      <c r="O27" s="16">
        <v>0</v>
      </c>
      <c r="P27" s="16">
        <v>0</v>
      </c>
      <c r="Q27" s="16">
        <v>0</v>
      </c>
      <c r="R27" s="16">
        <v>0</v>
      </c>
      <c r="S27" s="16">
        <v>0</v>
      </c>
      <c r="T27" s="16">
        <v>0</v>
      </c>
      <c r="U27" s="16">
        <v>0</v>
      </c>
      <c r="V27" s="16">
        <v>0</v>
      </c>
      <c r="W27" s="16">
        <v>5</v>
      </c>
      <c r="X27" s="16">
        <v>0</v>
      </c>
      <c r="Y27" s="16">
        <v>0</v>
      </c>
      <c r="Z27" s="16">
        <v>0</v>
      </c>
      <c r="AA27" s="16">
        <v>0</v>
      </c>
      <c r="AB27" s="16">
        <v>0</v>
      </c>
    </row>
    <row r="28" ht="13" customHeight="1">
      <c r="A28" t="s" s="17">
        <v>88</v>
      </c>
      <c r="B28" s="16"/>
      <c r="C28" s="16">
        <v>0</v>
      </c>
      <c r="D28" s="16">
        <v>2</v>
      </c>
      <c r="E28" s="16">
        <v>0</v>
      </c>
      <c r="F28" s="16">
        <v>0</v>
      </c>
      <c r="G28" s="16">
        <v>0</v>
      </c>
      <c r="H28" s="16">
        <v>0</v>
      </c>
      <c r="I28" s="16"/>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row>
    <row r="29" ht="13" customHeight="1">
      <c r="A29" t="s" s="17">
        <v>89</v>
      </c>
      <c r="B29" s="16"/>
      <c r="C29" s="16">
        <v>0</v>
      </c>
      <c r="D29" s="16">
        <v>0</v>
      </c>
      <c r="E29" s="16">
        <v>0</v>
      </c>
      <c r="F29" s="16">
        <v>0</v>
      </c>
      <c r="G29" s="16">
        <v>0</v>
      </c>
      <c r="H29" s="16">
        <v>0</v>
      </c>
      <c r="I29" s="16"/>
      <c r="J29" s="16">
        <v>0</v>
      </c>
      <c r="K29" s="16">
        <v>0</v>
      </c>
      <c r="L29" s="16">
        <v>0</v>
      </c>
      <c r="M29" s="16">
        <v>0</v>
      </c>
      <c r="N29" s="16">
        <v>0</v>
      </c>
      <c r="O29" s="16">
        <v>0</v>
      </c>
      <c r="P29" s="16">
        <v>0</v>
      </c>
      <c r="Q29" s="16">
        <v>0</v>
      </c>
      <c r="R29" s="16">
        <v>0</v>
      </c>
      <c r="S29" s="16">
        <v>0</v>
      </c>
      <c r="T29" s="16">
        <v>0</v>
      </c>
      <c r="U29" s="16">
        <v>0</v>
      </c>
      <c r="V29" s="16">
        <v>0</v>
      </c>
      <c r="W29" s="16">
        <v>2</v>
      </c>
      <c r="X29" s="16">
        <v>0</v>
      </c>
      <c r="Y29" s="16">
        <v>0</v>
      </c>
      <c r="Z29" s="16">
        <v>0</v>
      </c>
      <c r="AA29" s="16">
        <v>0</v>
      </c>
      <c r="AB29" s="16">
        <v>0</v>
      </c>
    </row>
    <row r="30" ht="13" customHeight="1">
      <c r="A30" t="s" s="17">
        <v>90</v>
      </c>
      <c r="B30" s="16"/>
      <c r="C30" s="16">
        <v>0</v>
      </c>
      <c r="D30" s="16">
        <v>0</v>
      </c>
      <c r="E30" s="16">
        <v>1</v>
      </c>
      <c r="F30" s="16">
        <v>0</v>
      </c>
      <c r="G30" s="16">
        <v>0</v>
      </c>
      <c r="H30" s="16">
        <v>0</v>
      </c>
      <c r="I30" s="16"/>
      <c r="J30" s="16">
        <v>0</v>
      </c>
      <c r="K30" s="16">
        <v>0</v>
      </c>
      <c r="L30" s="16">
        <v>0</v>
      </c>
      <c r="M30" s="16">
        <v>0</v>
      </c>
      <c r="N30" s="16">
        <v>0</v>
      </c>
      <c r="O30" s="16">
        <v>0</v>
      </c>
      <c r="P30" s="16">
        <v>0</v>
      </c>
      <c r="Q30" s="16">
        <v>0</v>
      </c>
      <c r="R30" s="16">
        <v>0</v>
      </c>
      <c r="S30" s="16">
        <v>0</v>
      </c>
      <c r="T30" s="16">
        <v>0</v>
      </c>
      <c r="U30" s="16">
        <v>0</v>
      </c>
      <c r="V30" s="16">
        <v>0</v>
      </c>
      <c r="W30" s="16">
        <v>0</v>
      </c>
      <c r="X30" s="16">
        <v>0</v>
      </c>
      <c r="Y30" s="16">
        <v>0</v>
      </c>
      <c r="Z30" s="16">
        <v>0</v>
      </c>
      <c r="AA30" s="16">
        <v>0</v>
      </c>
      <c r="AB30" s="16">
        <v>0</v>
      </c>
    </row>
    <row r="31" ht="13" customHeight="1">
      <c r="A31" t="s" s="17">
        <v>91</v>
      </c>
      <c r="B31" s="16"/>
      <c r="C31" s="16">
        <v>0</v>
      </c>
      <c r="D31" s="16">
        <v>0</v>
      </c>
      <c r="E31" s="16">
        <v>0</v>
      </c>
      <c r="F31" s="16">
        <v>0</v>
      </c>
      <c r="G31" s="16">
        <v>0</v>
      </c>
      <c r="H31" s="16">
        <v>1</v>
      </c>
      <c r="I31" s="16"/>
      <c r="J31" s="16">
        <v>0</v>
      </c>
      <c r="K31" s="16">
        <v>0</v>
      </c>
      <c r="L31" s="16">
        <v>0</v>
      </c>
      <c r="M31" s="16">
        <v>0</v>
      </c>
      <c r="N31" s="16">
        <v>0</v>
      </c>
      <c r="O31" s="16">
        <v>0</v>
      </c>
      <c r="P31" s="16">
        <v>0</v>
      </c>
      <c r="Q31" s="16">
        <v>0</v>
      </c>
      <c r="R31" s="16">
        <v>0</v>
      </c>
      <c r="S31" s="16">
        <v>0</v>
      </c>
      <c r="T31" s="16">
        <v>1</v>
      </c>
      <c r="U31" s="16">
        <v>0</v>
      </c>
      <c r="V31" s="16">
        <v>0</v>
      </c>
      <c r="W31" s="16">
        <v>1</v>
      </c>
      <c r="X31" s="16">
        <v>0</v>
      </c>
      <c r="Y31" s="16">
        <v>0</v>
      </c>
      <c r="Z31" s="16">
        <v>0</v>
      </c>
      <c r="AA31" s="16">
        <v>0</v>
      </c>
      <c r="AB31" s="16">
        <v>0</v>
      </c>
    </row>
    <row r="32" ht="13" customHeight="1">
      <c r="A32" t="s" s="17">
        <v>92</v>
      </c>
      <c r="B32" s="16"/>
      <c r="C32" s="16">
        <v>0</v>
      </c>
      <c r="D32" s="16">
        <v>0</v>
      </c>
      <c r="E32" s="16">
        <v>0</v>
      </c>
      <c r="F32" s="16">
        <v>0</v>
      </c>
      <c r="G32" s="16">
        <v>0</v>
      </c>
      <c r="H32" s="16">
        <v>0</v>
      </c>
      <c r="I32" s="16"/>
      <c r="J32" s="16">
        <v>0</v>
      </c>
      <c r="K32" s="16">
        <v>0</v>
      </c>
      <c r="L32" s="16">
        <v>0</v>
      </c>
      <c r="M32" s="16">
        <v>0</v>
      </c>
      <c r="N32" s="16">
        <v>0</v>
      </c>
      <c r="O32" s="16">
        <v>0</v>
      </c>
      <c r="P32" s="16">
        <v>0</v>
      </c>
      <c r="Q32" s="16">
        <v>0</v>
      </c>
      <c r="R32" s="16">
        <v>0</v>
      </c>
      <c r="S32" s="16">
        <v>0</v>
      </c>
      <c r="T32" s="16">
        <v>0</v>
      </c>
      <c r="U32" s="16">
        <v>0</v>
      </c>
      <c r="V32" s="16">
        <v>0</v>
      </c>
      <c r="W32" s="16">
        <v>1</v>
      </c>
      <c r="X32" s="16">
        <v>0</v>
      </c>
      <c r="Y32" s="16">
        <v>0</v>
      </c>
      <c r="Z32" s="16">
        <v>0</v>
      </c>
      <c r="AA32" s="16">
        <v>0</v>
      </c>
      <c r="AB32" s="16">
        <v>0</v>
      </c>
    </row>
    <row r="33" ht="13" customHeight="1">
      <c r="A33" t="s" s="17">
        <v>93</v>
      </c>
      <c r="B33" s="16"/>
      <c r="C33" s="16">
        <v>2</v>
      </c>
      <c r="D33" s="16">
        <v>0</v>
      </c>
      <c r="E33" s="16">
        <v>0</v>
      </c>
      <c r="F33" s="16">
        <v>0</v>
      </c>
      <c r="G33" s="16">
        <v>0</v>
      </c>
      <c r="H33" s="16">
        <v>0</v>
      </c>
      <c r="I33" s="16"/>
      <c r="J33" s="16">
        <v>0</v>
      </c>
      <c r="K33" s="16">
        <v>1</v>
      </c>
      <c r="L33" s="16">
        <v>0</v>
      </c>
      <c r="M33" s="16">
        <v>0</v>
      </c>
      <c r="N33" s="16">
        <v>0</v>
      </c>
      <c r="O33" s="16">
        <v>0</v>
      </c>
      <c r="P33" s="16">
        <v>0</v>
      </c>
      <c r="Q33" s="16">
        <v>0</v>
      </c>
      <c r="R33" s="16">
        <v>0</v>
      </c>
      <c r="S33" s="16">
        <v>0</v>
      </c>
      <c r="T33" s="16">
        <v>1</v>
      </c>
      <c r="U33" s="16">
        <v>0</v>
      </c>
      <c r="V33" s="16">
        <v>0</v>
      </c>
      <c r="W33" s="16">
        <v>0</v>
      </c>
      <c r="X33" s="16">
        <v>0</v>
      </c>
      <c r="Y33" s="16">
        <v>0</v>
      </c>
      <c r="Z33" s="16">
        <v>0</v>
      </c>
      <c r="AA33" s="16">
        <v>0</v>
      </c>
      <c r="AB33" s="16">
        <v>0</v>
      </c>
    </row>
    <row r="34" ht="13" customHeight="1">
      <c r="A34" t="s" s="17">
        <v>94</v>
      </c>
      <c r="B34" s="16"/>
      <c r="C34" s="16">
        <v>0</v>
      </c>
      <c r="D34" s="16">
        <v>0</v>
      </c>
      <c r="E34" s="16">
        <v>1</v>
      </c>
      <c r="F34" s="16">
        <v>3</v>
      </c>
      <c r="G34" s="16">
        <v>0</v>
      </c>
      <c r="H34" s="16">
        <v>3</v>
      </c>
      <c r="I34" s="16"/>
      <c r="J34" s="16">
        <v>1</v>
      </c>
      <c r="K34" s="16">
        <v>1</v>
      </c>
      <c r="L34" s="16">
        <v>2</v>
      </c>
      <c r="M34" s="16">
        <v>4</v>
      </c>
      <c r="N34" s="16">
        <v>0</v>
      </c>
      <c r="O34" s="16">
        <v>2</v>
      </c>
      <c r="P34" s="16">
        <v>1</v>
      </c>
      <c r="Q34" s="16">
        <v>4</v>
      </c>
      <c r="R34" s="16">
        <v>1</v>
      </c>
      <c r="S34" s="16">
        <v>0</v>
      </c>
      <c r="T34" s="16">
        <v>0</v>
      </c>
      <c r="U34" s="16">
        <v>0</v>
      </c>
      <c r="V34" s="16">
        <v>0</v>
      </c>
      <c r="W34" s="16">
        <v>2</v>
      </c>
      <c r="X34" s="16">
        <v>0</v>
      </c>
      <c r="Y34" s="16">
        <v>0</v>
      </c>
      <c r="Z34" s="16">
        <v>0</v>
      </c>
      <c r="AA34" s="16">
        <v>0</v>
      </c>
      <c r="AB34" s="16">
        <v>0</v>
      </c>
    </row>
    <row r="35" ht="13" customHeight="1">
      <c r="A35" t="s" s="17">
        <v>95</v>
      </c>
      <c r="B35" s="16"/>
      <c r="C35" s="16">
        <v>3</v>
      </c>
      <c r="D35" s="16">
        <v>1</v>
      </c>
      <c r="E35" s="16">
        <v>0</v>
      </c>
      <c r="F35" s="16">
        <v>0</v>
      </c>
      <c r="G35" s="16">
        <v>0</v>
      </c>
      <c r="H35" s="16">
        <v>0</v>
      </c>
      <c r="I35" s="16"/>
      <c r="J35" s="16">
        <v>8</v>
      </c>
      <c r="K35" s="16">
        <v>1</v>
      </c>
      <c r="L35" s="16">
        <v>0</v>
      </c>
      <c r="M35" s="16">
        <v>3</v>
      </c>
      <c r="N35" s="16">
        <v>0</v>
      </c>
      <c r="O35" s="16">
        <v>2</v>
      </c>
      <c r="P35" s="16">
        <v>0</v>
      </c>
      <c r="Q35" s="16">
        <v>13</v>
      </c>
      <c r="R35" s="16">
        <v>0</v>
      </c>
      <c r="S35" s="16">
        <v>0</v>
      </c>
      <c r="T35" s="16">
        <v>0</v>
      </c>
      <c r="U35" s="16">
        <v>0</v>
      </c>
      <c r="V35" s="16">
        <v>0</v>
      </c>
      <c r="W35" s="16">
        <v>0</v>
      </c>
      <c r="X35" s="16">
        <v>0</v>
      </c>
      <c r="Y35" s="16">
        <v>0</v>
      </c>
      <c r="Z35" s="16">
        <v>0</v>
      </c>
      <c r="AA35" s="16">
        <v>0</v>
      </c>
      <c r="AB35" s="16">
        <v>0</v>
      </c>
    </row>
    <row r="36" ht="13" customHeight="1">
      <c r="A36" t="s" s="17">
        <v>96</v>
      </c>
      <c r="B36" s="16"/>
      <c r="C36" s="16">
        <v>0</v>
      </c>
      <c r="D36" s="16">
        <v>1</v>
      </c>
      <c r="E36" s="16">
        <v>0</v>
      </c>
      <c r="F36" s="16">
        <v>0</v>
      </c>
      <c r="G36" s="16">
        <v>0</v>
      </c>
      <c r="H36" s="16">
        <v>0</v>
      </c>
      <c r="I36" s="16"/>
      <c r="J36" s="16">
        <v>0</v>
      </c>
      <c r="K36" s="16">
        <v>0</v>
      </c>
      <c r="L36" s="16">
        <v>0</v>
      </c>
      <c r="M36" s="16">
        <v>0</v>
      </c>
      <c r="N36" s="16">
        <v>0</v>
      </c>
      <c r="O36" s="16">
        <v>0</v>
      </c>
      <c r="P36" s="16">
        <v>0</v>
      </c>
      <c r="Q36" s="16">
        <v>0</v>
      </c>
      <c r="R36" s="16">
        <v>0</v>
      </c>
      <c r="S36" s="16">
        <v>0</v>
      </c>
      <c r="T36" s="16">
        <v>0</v>
      </c>
      <c r="U36" s="16">
        <v>0</v>
      </c>
      <c r="V36" s="16">
        <v>0</v>
      </c>
      <c r="W36" s="16">
        <v>0</v>
      </c>
      <c r="X36" s="16">
        <v>0</v>
      </c>
      <c r="Y36" s="16">
        <v>0</v>
      </c>
      <c r="Z36" s="16">
        <v>0</v>
      </c>
      <c r="AA36" s="16">
        <v>0</v>
      </c>
      <c r="AB36" s="16">
        <v>0</v>
      </c>
    </row>
    <row r="37" ht="13" customHeight="1">
      <c r="A37" t="s" s="17">
        <v>97</v>
      </c>
      <c r="B37" s="16"/>
      <c r="C37" s="16">
        <v>13</v>
      </c>
      <c r="D37" s="16">
        <v>0</v>
      </c>
      <c r="E37" s="16">
        <v>0</v>
      </c>
      <c r="F37" s="16">
        <v>0</v>
      </c>
      <c r="G37" s="16">
        <v>0</v>
      </c>
      <c r="H37" s="16">
        <v>0</v>
      </c>
      <c r="I37" s="16"/>
      <c r="J37" s="16">
        <v>0</v>
      </c>
      <c r="K37" s="16">
        <v>1</v>
      </c>
      <c r="L37" s="16">
        <v>0</v>
      </c>
      <c r="M37" s="16">
        <v>2</v>
      </c>
      <c r="N37" s="16">
        <v>1</v>
      </c>
      <c r="O37" s="16">
        <v>3</v>
      </c>
      <c r="P37" s="16">
        <v>1</v>
      </c>
      <c r="Q37" s="16">
        <v>0</v>
      </c>
      <c r="R37" s="16">
        <v>1</v>
      </c>
      <c r="S37" s="16">
        <v>0</v>
      </c>
      <c r="T37" s="16">
        <v>0</v>
      </c>
      <c r="U37" s="16">
        <v>0</v>
      </c>
      <c r="V37" s="16">
        <v>0</v>
      </c>
      <c r="W37" s="16">
        <v>1</v>
      </c>
      <c r="X37" s="16">
        <v>0</v>
      </c>
      <c r="Y37" s="16">
        <v>0</v>
      </c>
      <c r="Z37" s="16">
        <v>0</v>
      </c>
      <c r="AA37" s="16">
        <v>0</v>
      </c>
      <c r="AB37" s="16">
        <v>0</v>
      </c>
    </row>
    <row r="38" ht="13" customHeight="1">
      <c r="A38" t="s" s="17">
        <v>98</v>
      </c>
      <c r="B38" s="16"/>
      <c r="C38" s="16">
        <v>3</v>
      </c>
      <c r="D38" s="16">
        <v>0</v>
      </c>
      <c r="E38" s="16">
        <v>0</v>
      </c>
      <c r="F38" s="16">
        <v>0</v>
      </c>
      <c r="G38" s="16">
        <v>0</v>
      </c>
      <c r="H38" s="16">
        <v>0</v>
      </c>
      <c r="I38" s="16"/>
      <c r="J38" s="16">
        <v>0</v>
      </c>
      <c r="K38" s="16">
        <v>0</v>
      </c>
      <c r="L38" s="16">
        <v>0</v>
      </c>
      <c r="M38" s="16">
        <v>0</v>
      </c>
      <c r="N38" s="16">
        <v>0</v>
      </c>
      <c r="O38" s="16">
        <v>0</v>
      </c>
      <c r="P38" s="16">
        <v>0</v>
      </c>
      <c r="Q38" s="16">
        <v>0</v>
      </c>
      <c r="R38" s="16">
        <v>0</v>
      </c>
      <c r="S38" s="16">
        <v>0</v>
      </c>
      <c r="T38" s="16">
        <v>0</v>
      </c>
      <c r="U38" s="16">
        <v>0</v>
      </c>
      <c r="V38" s="16">
        <v>0</v>
      </c>
      <c r="W38" s="16">
        <v>0</v>
      </c>
      <c r="X38" s="16">
        <v>0</v>
      </c>
      <c r="Y38" s="16">
        <v>0</v>
      </c>
      <c r="Z38" s="16">
        <v>0</v>
      </c>
      <c r="AA38" s="16">
        <v>0</v>
      </c>
      <c r="AB38" s="16">
        <v>0</v>
      </c>
    </row>
    <row r="39" ht="13" customHeight="1">
      <c r="A39" t="s" s="17">
        <v>99</v>
      </c>
      <c r="B39" s="16"/>
      <c r="C39" s="16">
        <v>0</v>
      </c>
      <c r="D39" s="16">
        <v>0</v>
      </c>
      <c r="E39" s="16">
        <v>0</v>
      </c>
      <c r="F39" s="16">
        <v>0</v>
      </c>
      <c r="G39" s="16">
        <v>0</v>
      </c>
      <c r="H39" s="16">
        <v>0</v>
      </c>
      <c r="I39" s="16"/>
      <c r="J39" s="16">
        <v>0</v>
      </c>
      <c r="K39" s="16">
        <v>0</v>
      </c>
      <c r="L39" s="16">
        <v>0</v>
      </c>
      <c r="M39" s="16">
        <v>0</v>
      </c>
      <c r="N39" s="16">
        <v>0</v>
      </c>
      <c r="O39" s="16">
        <v>1</v>
      </c>
      <c r="P39" s="16">
        <v>0</v>
      </c>
      <c r="Q39" s="16">
        <v>0</v>
      </c>
      <c r="R39" s="16">
        <v>0</v>
      </c>
      <c r="S39" s="16">
        <v>0</v>
      </c>
      <c r="T39" s="16">
        <v>0</v>
      </c>
      <c r="U39" s="16">
        <v>0</v>
      </c>
      <c r="V39" s="16">
        <v>0</v>
      </c>
      <c r="W39" s="16">
        <v>1</v>
      </c>
      <c r="X39" s="16">
        <v>0</v>
      </c>
      <c r="Y39" s="16">
        <v>0</v>
      </c>
      <c r="Z39" s="16">
        <v>0</v>
      </c>
      <c r="AA39" s="16">
        <v>0</v>
      </c>
      <c r="AB39" s="16">
        <v>0</v>
      </c>
    </row>
    <row r="40" ht="13" customHeight="1">
      <c r="A40" t="s" s="17">
        <v>100</v>
      </c>
      <c r="B40" s="16"/>
      <c r="C40" s="16">
        <v>0</v>
      </c>
      <c r="D40" s="16">
        <v>0</v>
      </c>
      <c r="E40" s="16">
        <v>0</v>
      </c>
      <c r="F40" s="16">
        <v>0</v>
      </c>
      <c r="G40" s="16">
        <v>0</v>
      </c>
      <c r="H40" s="16">
        <v>0</v>
      </c>
      <c r="I40" s="16"/>
      <c r="J40" s="16">
        <v>1</v>
      </c>
      <c r="K40" s="16">
        <v>0</v>
      </c>
      <c r="L40" s="16">
        <v>0</v>
      </c>
      <c r="M40" s="16">
        <v>0</v>
      </c>
      <c r="N40" s="16">
        <v>0</v>
      </c>
      <c r="O40" s="16">
        <v>0</v>
      </c>
      <c r="P40" s="16">
        <v>0</v>
      </c>
      <c r="Q40" s="16">
        <v>0</v>
      </c>
      <c r="R40" s="16">
        <v>0</v>
      </c>
      <c r="S40" s="16">
        <v>0</v>
      </c>
      <c r="T40" s="16">
        <v>0</v>
      </c>
      <c r="U40" s="16">
        <v>0</v>
      </c>
      <c r="V40" s="16">
        <v>0</v>
      </c>
      <c r="W40" s="16">
        <v>0</v>
      </c>
      <c r="X40" s="16">
        <v>0</v>
      </c>
      <c r="Y40" s="16">
        <v>0</v>
      </c>
      <c r="Z40" s="16">
        <v>0</v>
      </c>
      <c r="AA40" s="16">
        <v>0</v>
      </c>
      <c r="AB40" s="16">
        <v>0</v>
      </c>
    </row>
    <row r="41" ht="13" customHeight="1">
      <c r="A41" t="s" s="17">
        <v>101</v>
      </c>
      <c r="B41" s="16"/>
      <c r="C41" s="16">
        <v>0</v>
      </c>
      <c r="D41" s="16">
        <v>1</v>
      </c>
      <c r="E41" s="16">
        <v>0</v>
      </c>
      <c r="F41" s="16">
        <v>0</v>
      </c>
      <c r="G41" s="16">
        <v>0</v>
      </c>
      <c r="H41" s="16">
        <v>0</v>
      </c>
      <c r="I41" s="16"/>
      <c r="J41" s="16">
        <v>0</v>
      </c>
      <c r="K41" s="16">
        <v>0</v>
      </c>
      <c r="L41" s="16">
        <v>0</v>
      </c>
      <c r="M41" s="16">
        <v>1</v>
      </c>
      <c r="N41" s="16">
        <v>0</v>
      </c>
      <c r="O41" s="16">
        <v>2</v>
      </c>
      <c r="P41" s="16">
        <v>0</v>
      </c>
      <c r="Q41" s="16">
        <v>0</v>
      </c>
      <c r="R41" s="16">
        <v>0</v>
      </c>
      <c r="S41" s="16">
        <v>0</v>
      </c>
      <c r="T41" s="16">
        <v>0</v>
      </c>
      <c r="U41" s="16">
        <v>0</v>
      </c>
      <c r="V41" s="16">
        <v>0</v>
      </c>
      <c r="W41" s="16">
        <v>0</v>
      </c>
      <c r="X41" s="16">
        <v>0</v>
      </c>
      <c r="Y41" s="16">
        <v>0</v>
      </c>
      <c r="Z41" s="16">
        <v>0</v>
      </c>
      <c r="AA41" s="16">
        <v>0</v>
      </c>
      <c r="AB41" s="16">
        <v>0</v>
      </c>
    </row>
    <row r="42" ht="13" customHeight="1">
      <c r="A42" t="s" s="17">
        <v>102</v>
      </c>
      <c r="B42" s="16"/>
      <c r="C42" s="16">
        <v>8</v>
      </c>
      <c r="D42" s="16">
        <v>0</v>
      </c>
      <c r="E42" s="16">
        <v>0</v>
      </c>
      <c r="F42" s="16">
        <v>0</v>
      </c>
      <c r="G42" s="16">
        <v>0</v>
      </c>
      <c r="H42" s="16">
        <v>1</v>
      </c>
      <c r="I42" s="16"/>
      <c r="J42" s="16">
        <v>0</v>
      </c>
      <c r="K42" s="16">
        <v>0</v>
      </c>
      <c r="L42" s="16">
        <v>12</v>
      </c>
      <c r="M42" s="16">
        <v>0</v>
      </c>
      <c r="N42" s="16">
        <v>0</v>
      </c>
      <c r="O42" s="16">
        <v>6</v>
      </c>
      <c r="P42" s="16">
        <v>0</v>
      </c>
      <c r="Q42" s="16">
        <v>0</v>
      </c>
      <c r="R42" s="16">
        <v>0</v>
      </c>
      <c r="S42" s="16">
        <v>0</v>
      </c>
      <c r="T42" s="16">
        <v>2</v>
      </c>
      <c r="U42" s="16">
        <v>0</v>
      </c>
      <c r="V42" s="16">
        <v>0</v>
      </c>
      <c r="W42" s="16">
        <v>5</v>
      </c>
      <c r="X42" s="16">
        <v>1</v>
      </c>
      <c r="Y42" s="16">
        <v>0</v>
      </c>
      <c r="Z42" s="16">
        <v>0</v>
      </c>
      <c r="AA42" s="16">
        <v>0</v>
      </c>
      <c r="AB42" s="16">
        <v>0</v>
      </c>
    </row>
    <row r="43" ht="13" customHeight="1">
      <c r="A43" t="s" s="17">
        <v>103</v>
      </c>
      <c r="B43" s="16"/>
      <c r="C43" s="16">
        <v>0</v>
      </c>
      <c r="D43" s="16">
        <v>0</v>
      </c>
      <c r="E43" s="16">
        <v>0</v>
      </c>
      <c r="F43" s="16">
        <v>0</v>
      </c>
      <c r="G43" s="16">
        <v>0</v>
      </c>
      <c r="H43" s="16">
        <v>0</v>
      </c>
      <c r="I43" s="16"/>
      <c r="J43" s="16">
        <v>0</v>
      </c>
      <c r="K43" s="16">
        <v>0</v>
      </c>
      <c r="L43" s="16">
        <v>0</v>
      </c>
      <c r="M43" s="16">
        <v>1</v>
      </c>
      <c r="N43" s="16">
        <v>0</v>
      </c>
      <c r="O43" s="16">
        <v>0</v>
      </c>
      <c r="P43" s="16">
        <v>0</v>
      </c>
      <c r="Q43" s="16">
        <v>0</v>
      </c>
      <c r="R43" s="16">
        <v>0</v>
      </c>
      <c r="S43" s="16">
        <v>0</v>
      </c>
      <c r="T43" s="16">
        <v>0</v>
      </c>
      <c r="U43" s="16">
        <v>0</v>
      </c>
      <c r="V43" s="16">
        <v>0</v>
      </c>
      <c r="W43" s="16">
        <v>0</v>
      </c>
      <c r="X43" s="16">
        <v>0</v>
      </c>
      <c r="Y43" s="16">
        <v>0</v>
      </c>
      <c r="Z43" s="16">
        <v>0</v>
      </c>
      <c r="AA43" s="16">
        <v>0</v>
      </c>
      <c r="AB43" s="16">
        <v>0</v>
      </c>
    </row>
    <row r="44" ht="13" customHeight="1">
      <c r="A44" t="s" s="17">
        <v>104</v>
      </c>
      <c r="B44" s="16"/>
      <c r="C44" s="16">
        <v>11</v>
      </c>
      <c r="D44" s="16">
        <v>7</v>
      </c>
      <c r="E44" s="16">
        <v>0</v>
      </c>
      <c r="F44" s="16">
        <v>5</v>
      </c>
      <c r="G44" s="16">
        <v>0</v>
      </c>
      <c r="H44" s="16">
        <v>0</v>
      </c>
      <c r="I44" s="16"/>
      <c r="J44" s="16">
        <v>2</v>
      </c>
      <c r="K44" s="16">
        <v>2</v>
      </c>
      <c r="L44" s="16">
        <v>0</v>
      </c>
      <c r="M44" s="16">
        <v>1</v>
      </c>
      <c r="N44" s="16">
        <v>2</v>
      </c>
      <c r="O44" s="16">
        <v>11</v>
      </c>
      <c r="P44" s="16">
        <v>9</v>
      </c>
      <c r="Q44" s="16">
        <v>0</v>
      </c>
      <c r="R44" s="16">
        <v>2</v>
      </c>
      <c r="S44" s="16">
        <v>0</v>
      </c>
      <c r="T44" s="16">
        <v>1</v>
      </c>
      <c r="U44" s="16">
        <v>0</v>
      </c>
      <c r="V44" s="16">
        <v>0</v>
      </c>
      <c r="W44" s="16">
        <v>4</v>
      </c>
      <c r="X44" s="16">
        <v>0</v>
      </c>
      <c r="Y44" s="16">
        <v>0</v>
      </c>
      <c r="Z44" s="16">
        <v>0</v>
      </c>
      <c r="AA44" s="16">
        <v>0</v>
      </c>
      <c r="AB44" s="16">
        <v>0</v>
      </c>
    </row>
    <row r="45" ht="13" customHeight="1">
      <c r="A45" t="s" s="17">
        <v>105</v>
      </c>
      <c r="B45" s="16"/>
      <c r="C45" s="16">
        <v>0</v>
      </c>
      <c r="D45" s="16">
        <v>0</v>
      </c>
      <c r="E45" s="16">
        <v>0</v>
      </c>
      <c r="F45" s="16">
        <v>0</v>
      </c>
      <c r="G45" s="16">
        <v>0</v>
      </c>
      <c r="H45" s="16">
        <v>0</v>
      </c>
      <c r="I45" s="16"/>
      <c r="J45" s="16">
        <v>0</v>
      </c>
      <c r="K45" s="16">
        <v>0</v>
      </c>
      <c r="L45" s="16">
        <v>0</v>
      </c>
      <c r="M45" s="16">
        <v>0</v>
      </c>
      <c r="N45" s="16">
        <v>0</v>
      </c>
      <c r="O45" s="16">
        <v>3</v>
      </c>
      <c r="P45" s="16">
        <v>0</v>
      </c>
      <c r="Q45" s="16">
        <v>1</v>
      </c>
      <c r="R45" s="16">
        <v>0</v>
      </c>
      <c r="S45" s="16">
        <v>0</v>
      </c>
      <c r="T45" s="16">
        <v>0</v>
      </c>
      <c r="U45" s="16">
        <v>0</v>
      </c>
      <c r="V45" s="16">
        <v>0</v>
      </c>
      <c r="W45" s="16">
        <v>0</v>
      </c>
      <c r="X45" s="16">
        <v>0</v>
      </c>
      <c r="Y45" s="16">
        <v>0</v>
      </c>
      <c r="Z45" s="16">
        <v>0</v>
      </c>
      <c r="AA45" s="16">
        <v>0</v>
      </c>
      <c r="AB45" s="16">
        <v>0</v>
      </c>
    </row>
    <row r="46" ht="13" customHeight="1">
      <c r="A46" t="s" s="17">
        <v>106</v>
      </c>
      <c r="B46" s="16"/>
      <c r="C46" s="16">
        <v>0</v>
      </c>
      <c r="D46" s="16">
        <v>0</v>
      </c>
      <c r="E46" s="16">
        <v>0</v>
      </c>
      <c r="F46" s="16">
        <v>0</v>
      </c>
      <c r="G46" s="16">
        <v>0</v>
      </c>
      <c r="H46" s="16">
        <v>2</v>
      </c>
      <c r="I46" s="16"/>
      <c r="J46" s="16">
        <v>0</v>
      </c>
      <c r="K46" s="16">
        <v>0</v>
      </c>
      <c r="L46" t="s" s="17">
        <v>107</v>
      </c>
      <c r="M46" s="16">
        <v>0</v>
      </c>
      <c r="N46" t="s" s="17">
        <v>107</v>
      </c>
      <c r="O46" s="16">
        <v>1</v>
      </c>
      <c r="P46" s="16">
        <v>0</v>
      </c>
      <c r="Q46" s="16">
        <v>0</v>
      </c>
      <c r="R46" s="16">
        <v>0</v>
      </c>
      <c r="S46" s="16">
        <v>0</v>
      </c>
      <c r="T46" s="16">
        <v>0</v>
      </c>
      <c r="U46" s="16">
        <v>0</v>
      </c>
      <c r="V46" s="16">
        <v>0</v>
      </c>
      <c r="W46" s="16">
        <v>0</v>
      </c>
      <c r="X46" s="16">
        <v>0</v>
      </c>
      <c r="Y46" s="16">
        <v>0</v>
      </c>
      <c r="Z46" s="16">
        <v>0</v>
      </c>
      <c r="AA46" s="16">
        <v>0</v>
      </c>
      <c r="AB46" s="16">
        <v>0</v>
      </c>
    </row>
    <row r="47" ht="13" customHeight="1">
      <c r="A47" t="s" s="17">
        <v>108</v>
      </c>
      <c r="B47" s="16"/>
      <c r="C47" s="16">
        <v>0</v>
      </c>
      <c r="D47" s="16">
        <v>0</v>
      </c>
      <c r="E47" s="16">
        <v>0</v>
      </c>
      <c r="F47" s="16">
        <v>0</v>
      </c>
      <c r="G47" s="16">
        <v>0</v>
      </c>
      <c r="H47" s="16">
        <v>0</v>
      </c>
      <c r="I47" s="16"/>
      <c r="J47" s="16">
        <v>0</v>
      </c>
      <c r="K47" s="16">
        <v>0</v>
      </c>
      <c r="L47" s="16">
        <v>0</v>
      </c>
      <c r="M47" s="16">
        <v>0</v>
      </c>
      <c r="N47" s="16">
        <v>0</v>
      </c>
      <c r="O47" s="16">
        <v>0</v>
      </c>
      <c r="P47" s="16">
        <v>0</v>
      </c>
      <c r="Q47" s="16">
        <v>0</v>
      </c>
      <c r="R47" s="16">
        <v>0</v>
      </c>
      <c r="S47" s="16">
        <v>0</v>
      </c>
      <c r="T47" s="16">
        <v>2</v>
      </c>
      <c r="U47" s="16">
        <v>0</v>
      </c>
      <c r="V47" s="16">
        <v>0</v>
      </c>
      <c r="W47" s="16">
        <v>0</v>
      </c>
      <c r="X47" s="16">
        <v>0</v>
      </c>
      <c r="Y47" s="16">
        <v>0</v>
      </c>
      <c r="Z47" s="16">
        <v>0</v>
      </c>
      <c r="AA47" s="16">
        <v>0</v>
      </c>
      <c r="AB47" s="16">
        <v>0</v>
      </c>
    </row>
    <row r="48" ht="13" customHeight="1">
      <c r="A48" t="s" s="17">
        <v>109</v>
      </c>
      <c r="B48" s="16"/>
      <c r="C48" s="16">
        <v>1</v>
      </c>
      <c r="D48" s="16">
        <v>0</v>
      </c>
      <c r="E48" s="16">
        <v>0</v>
      </c>
      <c r="F48" s="16">
        <v>0</v>
      </c>
      <c r="G48" s="16">
        <v>0</v>
      </c>
      <c r="H48" s="16">
        <v>0</v>
      </c>
      <c r="I48" s="16"/>
      <c r="J48" s="16">
        <v>4</v>
      </c>
      <c r="K48" s="16">
        <v>1</v>
      </c>
      <c r="L48" s="16">
        <v>0</v>
      </c>
      <c r="M48" s="16">
        <v>0</v>
      </c>
      <c r="N48" s="16">
        <v>0</v>
      </c>
      <c r="O48" s="16">
        <v>2</v>
      </c>
      <c r="P48" s="16">
        <v>0</v>
      </c>
      <c r="Q48" s="16">
        <v>0</v>
      </c>
      <c r="R48" t="s" s="17">
        <v>107</v>
      </c>
      <c r="S48" s="16">
        <v>0</v>
      </c>
      <c r="T48" s="16">
        <v>0</v>
      </c>
      <c r="U48" s="16">
        <v>0</v>
      </c>
      <c r="V48" s="16">
        <v>0</v>
      </c>
      <c r="W48" s="16">
        <v>0</v>
      </c>
      <c r="X48" s="16">
        <v>0</v>
      </c>
      <c r="Y48" s="16">
        <v>0</v>
      </c>
      <c r="Z48" s="16">
        <v>0</v>
      </c>
      <c r="AA48" s="16">
        <v>0</v>
      </c>
      <c r="AB48" s="16">
        <v>0</v>
      </c>
    </row>
    <row r="49" ht="13" customHeight="1">
      <c r="A49" t="s" s="17">
        <v>110</v>
      </c>
      <c r="B49" s="16"/>
      <c r="C49" s="16">
        <v>0</v>
      </c>
      <c r="D49" s="16">
        <v>0</v>
      </c>
      <c r="E49" s="16">
        <v>0</v>
      </c>
      <c r="F49" s="16">
        <v>0</v>
      </c>
      <c r="G49" s="16">
        <v>0</v>
      </c>
      <c r="H49" s="16">
        <v>0</v>
      </c>
      <c r="I49" s="16"/>
      <c r="J49" s="16">
        <v>0</v>
      </c>
      <c r="K49" s="16">
        <v>0</v>
      </c>
      <c r="L49" s="16">
        <v>0</v>
      </c>
      <c r="M49" s="16">
        <v>0</v>
      </c>
      <c r="N49" s="16">
        <v>0</v>
      </c>
      <c r="O49" s="16">
        <v>4</v>
      </c>
      <c r="P49" s="16">
        <v>1</v>
      </c>
      <c r="Q49" s="16">
        <v>0</v>
      </c>
      <c r="R49" s="16">
        <v>0</v>
      </c>
      <c r="S49" s="16">
        <v>0</v>
      </c>
      <c r="T49" s="16">
        <v>1</v>
      </c>
      <c r="U49" s="16">
        <v>0</v>
      </c>
      <c r="V49" s="16">
        <v>0</v>
      </c>
      <c r="W49" s="16">
        <v>0</v>
      </c>
      <c r="X49" s="16">
        <v>0</v>
      </c>
      <c r="Y49" s="16">
        <v>0</v>
      </c>
      <c r="Z49" s="16">
        <v>0</v>
      </c>
      <c r="AA49" s="16">
        <v>0</v>
      </c>
      <c r="AB49" s="16">
        <v>0</v>
      </c>
    </row>
    <row r="50" ht="13" customHeight="1">
      <c r="A50" t="s" s="17">
        <v>111</v>
      </c>
      <c r="B50" s="16"/>
      <c r="C50" s="16">
        <v>16</v>
      </c>
      <c r="D50" s="16">
        <v>88</v>
      </c>
      <c r="E50" s="16">
        <v>17</v>
      </c>
      <c r="F50" s="16">
        <v>110</v>
      </c>
      <c r="G50" s="16">
        <v>16</v>
      </c>
      <c r="H50" s="16">
        <v>22</v>
      </c>
      <c r="I50" s="16"/>
      <c r="J50" s="16">
        <v>32</v>
      </c>
      <c r="K50" s="16">
        <v>28</v>
      </c>
      <c r="L50" s="16">
        <v>30</v>
      </c>
      <c r="M50" s="16">
        <v>68</v>
      </c>
      <c r="N50" s="16">
        <v>12</v>
      </c>
      <c r="O50" s="16">
        <v>68</v>
      </c>
      <c r="P50" s="16">
        <v>24</v>
      </c>
      <c r="Q50" s="16">
        <v>56</v>
      </c>
      <c r="R50" s="16">
        <v>5</v>
      </c>
      <c r="S50" s="16">
        <v>1</v>
      </c>
      <c r="T50" s="16">
        <v>10</v>
      </c>
      <c r="U50" s="16">
        <v>3</v>
      </c>
      <c r="V50" s="16">
        <v>9</v>
      </c>
      <c r="W50" s="16">
        <v>36</v>
      </c>
      <c r="X50" s="16">
        <v>2</v>
      </c>
      <c r="Y50" s="16">
        <v>0</v>
      </c>
      <c r="Z50" s="16">
        <v>0</v>
      </c>
      <c r="AA50" s="16">
        <v>1</v>
      </c>
      <c r="AB50" s="16">
        <v>0</v>
      </c>
    </row>
    <row r="51" ht="13"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ht="13" customHeight="1">
      <c r="A52" s="16"/>
      <c r="B52" s="16"/>
      <c r="C52" s="16">
        <f>SUM(C3:C50)</f>
        <v>66</v>
      </c>
      <c r="D52" s="16">
        <f>SUM(D3:D50)</f>
        <v>121</v>
      </c>
      <c r="E52" s="16">
        <f>SUM(E3:E50)</f>
        <v>29</v>
      </c>
      <c r="F52" s="16">
        <f>SUM(F3:F50)</f>
        <v>161</v>
      </c>
      <c r="G52" s="16">
        <f>SUM(G3:G50)</f>
        <v>20</v>
      </c>
      <c r="H52" s="16">
        <f>SUM(H3:H50)</f>
        <v>40</v>
      </c>
      <c r="I52" s="16">
        <f>SUM(I3:I50)</f>
        <v>0</v>
      </c>
      <c r="J52" s="16">
        <f>SUM(J3:J50)</f>
        <v>70</v>
      </c>
      <c r="K52" s="16">
        <f>SUM(K3:K50)</f>
        <v>69</v>
      </c>
      <c r="L52" s="16">
        <f>SUM(L3:L50)</f>
        <v>52</v>
      </c>
      <c r="M52" s="16">
        <f>SUM(M3:M50)</f>
        <v>90</v>
      </c>
      <c r="N52" s="16">
        <f>SUM(N3:N50)</f>
        <v>19</v>
      </c>
      <c r="O52" s="16">
        <f>SUM(O3:O50)</f>
        <v>123</v>
      </c>
      <c r="P52" s="16">
        <f>SUM(P3:P50)</f>
        <v>53</v>
      </c>
      <c r="Q52" s="16">
        <f>SUM(Q3:Q50)</f>
        <v>81</v>
      </c>
      <c r="R52" s="16">
        <f>SUM(R3:R50)</f>
        <v>14</v>
      </c>
      <c r="S52" s="16">
        <f>SUM(S3:S50)</f>
        <v>3</v>
      </c>
      <c r="T52" s="16">
        <f>SUM(T3:T50)</f>
        <v>25</v>
      </c>
      <c r="U52" s="16">
        <f>SUM(U3:U50)</f>
        <v>8</v>
      </c>
      <c r="V52" s="16">
        <f>SUM(V3:V50)</f>
        <v>13</v>
      </c>
      <c r="W52" s="16">
        <f>SUM(W3:W50)</f>
        <v>74</v>
      </c>
      <c r="X52" s="16">
        <f>SUM(X3:X50)</f>
        <v>6</v>
      </c>
      <c r="Y52" s="16">
        <f>SUM(Y3:Y50)</f>
        <v>5</v>
      </c>
      <c r="Z52" s="16">
        <f>SUM(Z3:Z50)</f>
        <v>4</v>
      </c>
      <c r="AA52" s="16">
        <f>SUM(AA3:AA50)</f>
        <v>2</v>
      </c>
      <c r="AB52" s="16">
        <f>SUM(AB3:AB50)</f>
        <v>0</v>
      </c>
    </row>
    <row r="53" ht="13" customHeight="1">
      <c r="A53" s="16"/>
      <c r="B53" s="16"/>
      <c r="C53" s="16">
        <f>SUM(C4:C5,C7:C12,C14:C15,C17:C20,C22,C24,C26,C27,C29,C30,C31:C32,C34,C36:C37,C39,C41,C43,C44,C46,C47,C49)</f>
        <v>29</v>
      </c>
      <c r="D53" s="16">
        <f>SUM(D4:D5,D7:D12,D14:D15,D17:D20,D22,D24,D26,D27,D29,D30,D31:D32,D34,D36:D37,D39,D41,D43,D44,D46,D47,D49)</f>
        <v>15</v>
      </c>
      <c r="E53" s="16">
        <f>SUM(E4:E5,E7:E12,E14:E15,E17:E20,E22,E24,E26,E27,E29,E30,E31:E32,E34,E36:E37,E39,E41,E43,E44,E46,E47,E49)</f>
        <v>4</v>
      </c>
      <c r="F53" s="16">
        <f>SUM(F4:F5,F7:F12,F14:F15,F17:F20,F22,F24,F26,F27,F29,F30,F31:F32,F34,F36:F37,F39,F41,F43,F44,F46,F47,F49)</f>
        <v>10</v>
      </c>
      <c r="G53" s="16">
        <f>SUM(G4:G5,G7:G12,G14:G15,G17:G20,G22,G24,G26,G27,G29,G30,G31:G32,G34,G36:G37,G39,G41,G43,G44,G46,G47,G49)</f>
        <v>1</v>
      </c>
      <c r="H53" s="16">
        <f>SUM(H4:H5,H7:H12,H14:H15,H17:H20,H22,H24,H26,H27,H29,H30,H31:H32,H34,H36:H37,H39,H41,H43,H44,H46,H47,H49)</f>
        <v>11</v>
      </c>
      <c r="I53" s="16">
        <f>SUM(I4:I5,I7:I12,I14:I15,I17:I20,I22,I24,I26,I27,I29,I30,I31:I32,I34,I36:I37,I39,I41,I43,I44,I46,I47,I49)</f>
        <v>0</v>
      </c>
      <c r="J53" s="16">
        <f>SUM(J4:J5,J7:J12,J14:J15,J17:J20,J22,J24,J26,J27,J29,J30,J31:J32,J34,J36:J37,J39,J41,J43,J44,J46,J47,J49)</f>
        <v>5</v>
      </c>
      <c r="K53" s="16">
        <f>SUM(K4:K5,K7:K12,K14:K15,K17:K20,K22,K24,K26,K27,K29,K30,K31:K32,K34,K36:K37,K39,K41,K43,K44,K46,K47,K49)</f>
        <v>6</v>
      </c>
      <c r="L53" s="16">
        <f>SUM(L4:L5,L7:L12,L14:L15,L17:L20,L22,L24,L26,L27,L29,L30,L31:L32,L34,L36:L37,L39,L41,L43,L44,L46,L47,L49)</f>
        <v>7</v>
      </c>
      <c r="M53" s="16">
        <f>SUM(M4:M5,M7:M12,M14:M15,M17:M20,M22,M24,M26,M27,M29,M30,M31:M32,M34,M36:M37,M39,M41,M43,M44,M46,M47,M49)</f>
        <v>14</v>
      </c>
      <c r="N53" s="16">
        <f>SUM(N4:N5,N7:N12,N14:N15,N17:N20,N22,N24,N26,N27,N29,N30,N31:N32,N34,N36:N37,N39,N41,N43,N44,N46,N47,N49)</f>
        <v>4</v>
      </c>
      <c r="O53" s="16">
        <f>SUM(O4:O5,O7:O12,O14:O15,O17:O20,O22,O24,O26,O27,O29,O30,O31:O32,O34,O36:O37,O39,O41,O43,O44,O46,O47,O49)</f>
        <v>35</v>
      </c>
      <c r="P53" s="16">
        <f>SUM(P4:P5,P7:P12,P14:P15,P17:P20,P22,P24,P26,P27,P29,P30,P31:P32,P34,P36:P37,P39,P41,P43,P44,P46,P47,P49)</f>
        <v>16</v>
      </c>
      <c r="Q53" s="16">
        <f>SUM(Q4:Q5,Q7:Q12,Q14:Q15,Q17:Q20,Q22,Q24,Q26,Q27,Q29,Q30,Q31:Q32,Q34,Q36:Q37,Q39,Q41,Q43,Q44,Q46,Q47,Q49)</f>
        <v>4</v>
      </c>
      <c r="R53" s="16">
        <f>SUM(R4:R5,R7:R12,R14:R15,R17:R20,R22,R24,R26,R27,R29,R30,R31:R32,R34,R36:R37,R39,R41,R43,R44,R46,R47,R49)</f>
        <v>6</v>
      </c>
      <c r="S53" s="16">
        <f>SUM(S4:S5,S7:S12,S14:S15,S17:S20,S22,S24,S26,S27,S29,S30,S31:S32,S34,S36:S37,S39,S41,S43,S44,S46,S47,S49)</f>
        <v>0</v>
      </c>
      <c r="T53" s="16">
        <f>SUM(T4:T5,T7:T12,T14:T15,T17:T20,T22,T24,T26,T27,T29,T30,T31:T32,T34,T36:T37,T39,T41,T43,T44,T46,T47,T49)</f>
        <v>10</v>
      </c>
      <c r="U53" s="16">
        <f>SUM(U4:U5,U7:U12,U14:U15,U17:U20,U22,U24,U26,U27,U29,U30,U31:U32,U34,U36:U37,U39,U41,U43,U44,U46,U47,U49)</f>
        <v>2</v>
      </c>
      <c r="V53" s="16">
        <f>SUM(V4:V5,V7:V12,V14:V15,V17:V20,V22,V24,V26,V27,V29,V30,V31:V32,V34,V36:V37,V39,V41,V43,V44,V46,V47,V49)</f>
        <v>1</v>
      </c>
      <c r="W53" s="16">
        <f>SUM(W4:W5,W7:W12,W14:W15,W17:W20,W22,W24,W26,W27,W29,W30,W31:W32,W34,W36:W37,W39,W41,W43,W44,W46,W47,W49)</f>
        <v>28</v>
      </c>
      <c r="X53" s="16">
        <f>SUM(X4:X5,X7:X12,X14:X15,X17:X20,X22,X24,X26,X27,X29,X30,X31:X32,X34,X36:X37,X39,X41,X43,X44,X46,X47,X49)</f>
        <v>1</v>
      </c>
      <c r="Y53" s="16">
        <f>SUM(Y4:Y5,Y7:Y12,Y14:Y15,Y17:Y20,Y22,Y24,Y26,Y27,Y29,Y30,Y31:Y32,Y34,Y36:Y37,Y39,Y41,Y43,Y44,Y46,Y47,Y49)</f>
        <v>0</v>
      </c>
      <c r="Z53" s="16">
        <f>SUM(Z4:Z5,Z7:Z12,Z14:Z15,Z17:Z20,Z22,Z24,Z26,Z27,Z29,Z30,Z31:Z32,Z34,Z36:Z37,Z39,Z41,Z43,Z44,Z46,Z47,Z49)</f>
        <v>0</v>
      </c>
      <c r="AA53" s="16">
        <f>SUM(AA4:AA5,AA7:AA12,AA14:AA15,AA17:AA20,AA22,AA24,AA26,AA27,AA29,AA30,AA31:AA32,AA34,AA36:AA37,AA39,AA41,AA43,AA44,AA46,AA47,AA49)</f>
        <v>1</v>
      </c>
      <c r="AB53" s="16">
        <f>SUM(AB4:AB5,AB7:AB12,AB14:AB15,AB17:AB20,AB22,AB24,AB26,AB27,AB29,AB30,AB31:AB32,AB34,AB36:AB37,AB39,AB41,AB43,AB44,AB46,AB47,AB49)</f>
        <v>0</v>
      </c>
    </row>
  </sheetData>
  <pageMargins left="0.75" right="0.75" top="1" bottom="1" header="0.5" footer="0.5"/>
  <pageSetup firstPageNumber="1" fitToHeight="1" fitToWidth="1" scale="100" useFirstPageNumber="0" orientation="landscape"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U58"/>
  <sheetViews>
    <sheetView workbookViewId="0" showGridLines="0" defaultGridColor="1"/>
  </sheetViews>
  <sheetFormatPr defaultColWidth="10.8333" defaultRowHeight="13" customHeight="1" outlineLevelRow="0" outlineLevelCol="0"/>
  <cols>
    <col min="1" max="1" width="10.8516" style="22" customWidth="1"/>
    <col min="2" max="2" width="10.8516" style="22" customWidth="1"/>
    <col min="3" max="3" width="10.8516" style="22" customWidth="1"/>
    <col min="4" max="4" width="10.8516" style="22" customWidth="1"/>
    <col min="5" max="5" width="10.8516" style="22" customWidth="1"/>
    <col min="6" max="6" width="10.8516" style="22" customWidth="1"/>
    <col min="7" max="7" width="10.8516" style="22" customWidth="1"/>
    <col min="8" max="8" width="10.8516" style="22" customWidth="1"/>
    <col min="9" max="9" width="10.8516" style="22" customWidth="1"/>
    <col min="10" max="10" width="10.8516" style="22" customWidth="1"/>
    <col min="11" max="11" width="10.8516" style="22" customWidth="1"/>
    <col min="12" max="12" width="10.8516" style="22" customWidth="1"/>
    <col min="13" max="13" width="10.8516" style="22" customWidth="1"/>
    <col min="14" max="14" width="10.8516" style="22" customWidth="1"/>
    <col min="15" max="15" width="10.8516" style="22" customWidth="1"/>
    <col min="16" max="16" width="10.8516" style="22" customWidth="1"/>
    <col min="17" max="17" width="10.8516" style="22" customWidth="1"/>
    <col min="18" max="18" width="10.8516" style="22" customWidth="1"/>
    <col min="19" max="19" width="10.8516" style="22" customWidth="1"/>
    <col min="20" max="20" width="10.8516" style="22" customWidth="1"/>
    <col min="21" max="21" width="10.8516" style="22" customWidth="1"/>
    <col min="22" max="256" width="10.8516" style="22" customWidth="1"/>
  </cols>
  <sheetData>
    <row r="1" ht="13" customHeight="1">
      <c r="A1" s="23"/>
      <c r="B1" s="23"/>
      <c r="C1" s="24"/>
      <c r="D1" s="25"/>
      <c r="E1" s="26"/>
      <c r="F1" s="27"/>
      <c r="G1" s="27"/>
      <c r="H1" s="25"/>
      <c r="I1" s="25"/>
      <c r="J1" s="26"/>
      <c r="K1" s="27"/>
      <c r="L1" s="27"/>
      <c r="M1" s="27"/>
      <c r="N1" s="28"/>
      <c r="O1" s="23"/>
      <c r="P1" s="23"/>
      <c r="Q1" s="23"/>
      <c r="R1" s="23"/>
      <c r="S1" s="23"/>
      <c r="T1" s="23"/>
      <c r="U1" s="16"/>
    </row>
    <row r="2" ht="15" customHeight="1">
      <c r="A2" t="s" s="29">
        <v>112</v>
      </c>
      <c r="B2" t="s" s="29">
        <v>58</v>
      </c>
      <c r="C2" t="s" s="29">
        <v>113</v>
      </c>
      <c r="D2" t="s" s="29">
        <v>114</v>
      </c>
      <c r="E2" t="s" s="29">
        <v>115</v>
      </c>
      <c r="F2" t="s" s="29">
        <v>116</v>
      </c>
      <c r="G2" t="s" s="29">
        <v>117</v>
      </c>
      <c r="H2" s="30"/>
      <c r="I2" s="31"/>
      <c r="J2" s="27"/>
      <c r="K2" s="27"/>
      <c r="L2" s="23"/>
      <c r="M2" s="23"/>
      <c r="N2" s="23"/>
      <c r="O2" s="23"/>
      <c r="P2" s="23"/>
      <c r="Q2" s="23"/>
      <c r="R2" s="16"/>
      <c r="S2" s="16"/>
      <c r="T2" s="16"/>
      <c r="U2" s="16"/>
    </row>
    <row r="3" ht="14" customHeight="1">
      <c r="A3" s="32">
        <v>71</v>
      </c>
      <c r="B3" s="32">
        <v>5</v>
      </c>
      <c r="C3" s="33">
        <v>-25.3</v>
      </c>
      <c r="D3" s="34">
        <v>34.5</v>
      </c>
      <c r="E3" s="33">
        <v>2</v>
      </c>
      <c r="F3" s="34">
        <v>2.43</v>
      </c>
      <c r="G3" s="34">
        <v>14.17</v>
      </c>
      <c r="H3" s="32"/>
      <c r="I3" s="35"/>
      <c r="J3" s="23"/>
      <c r="K3" s="23"/>
      <c r="L3" s="23"/>
      <c r="M3" s="23"/>
      <c r="N3" s="23"/>
      <c r="O3" s="23"/>
      <c r="P3" s="23"/>
      <c r="Q3" s="23"/>
      <c r="R3" s="16"/>
      <c r="S3" s="16"/>
      <c r="T3" s="16"/>
      <c r="U3" s="16"/>
    </row>
    <row r="4" ht="14" customHeight="1">
      <c r="A4" s="32">
        <v>72</v>
      </c>
      <c r="B4" s="32">
        <v>15</v>
      </c>
      <c r="C4" s="33">
        <v>-25.1</v>
      </c>
      <c r="D4" s="34">
        <v>37.12</v>
      </c>
      <c r="E4" s="33">
        <v>1.4</v>
      </c>
      <c r="F4" s="34">
        <v>2.41</v>
      </c>
      <c r="G4" s="34">
        <v>15.4</v>
      </c>
      <c r="H4" s="32"/>
      <c r="I4" s="36"/>
      <c r="J4" s="23"/>
      <c r="K4" s="23"/>
      <c r="L4" s="23"/>
      <c r="M4" s="23"/>
      <c r="N4" s="23"/>
      <c r="O4" s="23"/>
      <c r="P4" s="23"/>
      <c r="Q4" s="23"/>
      <c r="R4" s="16"/>
      <c r="S4" s="16"/>
      <c r="T4" s="16"/>
      <c r="U4" s="16"/>
    </row>
    <row r="5" ht="14" customHeight="1">
      <c r="A5" s="32">
        <v>73</v>
      </c>
      <c r="B5" s="32">
        <v>25</v>
      </c>
      <c r="C5" s="33">
        <v>-22.9</v>
      </c>
      <c r="D5" s="34">
        <v>37.58</v>
      </c>
      <c r="E5" s="33">
        <v>0.7</v>
      </c>
      <c r="F5" s="34">
        <v>2.44</v>
      </c>
      <c r="G5" s="34">
        <v>15.37</v>
      </c>
      <c r="H5" s="32"/>
      <c r="I5" s="36"/>
      <c r="J5" s="23"/>
      <c r="K5" s="23"/>
      <c r="L5" s="23"/>
      <c r="M5" s="23"/>
      <c r="N5" s="23"/>
      <c r="O5" s="23"/>
      <c r="P5" s="23"/>
      <c r="Q5" s="23"/>
      <c r="R5" s="16"/>
      <c r="S5" s="16"/>
      <c r="T5" s="16"/>
      <c r="U5" s="16"/>
    </row>
    <row r="6" ht="14" customHeight="1">
      <c r="A6" s="32">
        <v>74</v>
      </c>
      <c r="B6" s="32">
        <v>35</v>
      </c>
      <c r="C6" s="33">
        <v>-18.8</v>
      </c>
      <c r="D6" s="34">
        <v>33.68</v>
      </c>
      <c r="E6" s="33">
        <v>0</v>
      </c>
      <c r="F6" s="34">
        <v>2.29</v>
      </c>
      <c r="G6" s="34">
        <v>14.72</v>
      </c>
      <c r="H6" s="32"/>
      <c r="I6" s="36"/>
      <c r="J6" s="28"/>
      <c r="K6" s="28"/>
      <c r="L6" s="23"/>
      <c r="M6" s="23"/>
      <c r="N6" s="23"/>
      <c r="O6" s="23"/>
      <c r="P6" s="23"/>
      <c r="Q6" s="23"/>
      <c r="R6" s="16"/>
      <c r="S6" s="16"/>
      <c r="T6" s="16"/>
      <c r="U6" s="16"/>
    </row>
    <row r="7" ht="14" customHeight="1">
      <c r="A7" s="32">
        <v>75</v>
      </c>
      <c r="B7" s="32">
        <v>45</v>
      </c>
      <c r="C7" s="33">
        <v>-17</v>
      </c>
      <c r="D7" s="34">
        <v>40.11</v>
      </c>
      <c r="E7" s="33">
        <v>1</v>
      </c>
      <c r="F7" s="34">
        <v>2.42</v>
      </c>
      <c r="G7" s="34">
        <v>16.6</v>
      </c>
      <c r="H7" s="32"/>
      <c r="I7" s="36"/>
      <c r="J7" s="28"/>
      <c r="K7" s="28"/>
      <c r="L7" s="23"/>
      <c r="M7" s="23"/>
      <c r="N7" s="23"/>
      <c r="O7" s="23"/>
      <c r="P7" s="23"/>
      <c r="Q7" s="23"/>
      <c r="R7" s="16"/>
      <c r="S7" s="16"/>
      <c r="T7" s="16"/>
      <c r="U7" s="16"/>
    </row>
    <row r="8" ht="14" customHeight="1">
      <c r="A8" s="32">
        <v>76</v>
      </c>
      <c r="B8" s="32">
        <v>55</v>
      </c>
      <c r="C8" s="33">
        <v>-23.5</v>
      </c>
      <c r="D8" s="34">
        <v>38.77</v>
      </c>
      <c r="E8" s="33">
        <v>0</v>
      </c>
      <c r="F8" s="34">
        <v>1.81</v>
      </c>
      <c r="G8" s="34">
        <v>21.44</v>
      </c>
      <c r="H8" s="32"/>
      <c r="I8" s="36"/>
      <c r="J8" s="28"/>
      <c r="K8" s="28"/>
      <c r="L8" s="23"/>
      <c r="M8" s="23"/>
      <c r="N8" s="23"/>
      <c r="O8" s="23"/>
      <c r="P8" s="23"/>
      <c r="Q8" s="23"/>
      <c r="R8" s="16"/>
      <c r="S8" s="16"/>
      <c r="T8" s="16"/>
      <c r="U8" s="16"/>
    </row>
    <row r="9" ht="14" customHeight="1">
      <c r="A9" s="32">
        <v>77</v>
      </c>
      <c r="B9" s="32">
        <v>60</v>
      </c>
      <c r="C9" s="33">
        <v>-21.4</v>
      </c>
      <c r="D9" s="34">
        <v>30.95</v>
      </c>
      <c r="E9" s="33">
        <v>0</v>
      </c>
      <c r="F9" s="34">
        <v>1.65</v>
      </c>
      <c r="G9" s="34">
        <v>18.75</v>
      </c>
      <c r="H9" s="32"/>
      <c r="I9" s="36"/>
      <c r="J9" s="28"/>
      <c r="K9" s="28"/>
      <c r="L9" s="23"/>
      <c r="M9" s="23"/>
      <c r="N9" s="23"/>
      <c r="O9" s="23"/>
      <c r="P9" s="23"/>
      <c r="Q9" s="23"/>
      <c r="R9" s="16"/>
      <c r="S9" s="16"/>
      <c r="T9" s="16"/>
      <c r="U9" s="16"/>
    </row>
    <row r="10" ht="14" customHeight="1">
      <c r="A10" s="32">
        <v>78</v>
      </c>
      <c r="B10" s="32">
        <v>65</v>
      </c>
      <c r="C10" s="33">
        <v>-20.9</v>
      </c>
      <c r="D10" s="34">
        <v>28.69</v>
      </c>
      <c r="E10" s="33">
        <v>0.2</v>
      </c>
      <c r="F10" s="34">
        <v>1.55</v>
      </c>
      <c r="G10" s="34">
        <v>18.48</v>
      </c>
      <c r="H10" s="32"/>
      <c r="I10" s="36"/>
      <c r="J10" s="28"/>
      <c r="K10" s="28"/>
      <c r="L10" s="23"/>
      <c r="M10" s="23"/>
      <c r="N10" s="23"/>
      <c r="O10" s="23"/>
      <c r="P10" s="23"/>
      <c r="Q10" s="23"/>
      <c r="R10" s="16"/>
      <c r="S10" s="16"/>
      <c r="T10" s="16"/>
      <c r="U10" s="16"/>
    </row>
    <row r="11" ht="14" customHeight="1">
      <c r="A11" s="32">
        <v>79</v>
      </c>
      <c r="B11" s="32">
        <v>75</v>
      </c>
      <c r="C11" s="33">
        <v>-23.2</v>
      </c>
      <c r="D11" s="34">
        <v>31.36</v>
      </c>
      <c r="E11" s="33">
        <v>0.4</v>
      </c>
      <c r="F11" s="34">
        <v>1.73</v>
      </c>
      <c r="G11" s="34">
        <v>18.18</v>
      </c>
      <c r="H11" s="32"/>
      <c r="I11" s="36"/>
      <c r="J11" s="28"/>
      <c r="K11" s="28"/>
      <c r="L11" s="23"/>
      <c r="M11" s="23"/>
      <c r="N11" s="23"/>
      <c r="O11" s="23"/>
      <c r="P11" s="23"/>
      <c r="Q11" s="23"/>
      <c r="R11" s="16"/>
      <c r="S11" s="16"/>
      <c r="T11" s="16"/>
      <c r="U11" s="16"/>
    </row>
    <row r="12" ht="14" customHeight="1">
      <c r="A12" s="32">
        <v>80</v>
      </c>
      <c r="B12" s="32">
        <v>85</v>
      </c>
      <c r="C12" s="33">
        <v>-24.4</v>
      </c>
      <c r="D12" s="34">
        <v>38.64</v>
      </c>
      <c r="E12" s="33">
        <v>0</v>
      </c>
      <c r="F12" s="34">
        <v>1.75</v>
      </c>
      <c r="G12" s="34">
        <v>22.14</v>
      </c>
      <c r="H12" s="32"/>
      <c r="I12" s="36"/>
      <c r="J12" s="28"/>
      <c r="K12" s="28"/>
      <c r="L12" s="23"/>
      <c r="M12" s="23"/>
      <c r="N12" s="23"/>
      <c r="O12" s="23"/>
      <c r="P12" s="23"/>
      <c r="Q12" s="23"/>
      <c r="R12" s="16"/>
      <c r="S12" s="16"/>
      <c r="T12" s="16"/>
      <c r="U12" s="16"/>
    </row>
    <row r="13" ht="14" customHeight="1">
      <c r="A13" s="32">
        <v>81</v>
      </c>
      <c r="B13" s="32">
        <v>95</v>
      </c>
      <c r="C13" s="33">
        <v>-20.6</v>
      </c>
      <c r="D13" s="34">
        <v>27.23</v>
      </c>
      <c r="E13" s="33">
        <v>0.4</v>
      </c>
      <c r="F13" s="34">
        <v>1.46</v>
      </c>
      <c r="G13" s="34">
        <v>18.65</v>
      </c>
      <c r="H13" s="32"/>
      <c r="I13" s="36"/>
      <c r="J13" s="28"/>
      <c r="K13" s="28"/>
      <c r="L13" s="23"/>
      <c r="M13" s="23"/>
      <c r="N13" s="23"/>
      <c r="O13" s="23"/>
      <c r="P13" s="23"/>
      <c r="Q13" s="23"/>
      <c r="R13" s="16"/>
      <c r="S13" s="16"/>
      <c r="T13" s="16"/>
      <c r="U13" s="16"/>
    </row>
    <row r="14" ht="14" customHeight="1">
      <c r="A14" s="32">
        <v>82</v>
      </c>
      <c r="B14" s="32">
        <v>105</v>
      </c>
      <c r="C14" s="33">
        <v>-20.8</v>
      </c>
      <c r="D14" s="34">
        <v>23.9</v>
      </c>
      <c r="E14" s="33">
        <v>1</v>
      </c>
      <c r="F14" s="34">
        <v>1.09</v>
      </c>
      <c r="G14" s="34">
        <v>21.91</v>
      </c>
      <c r="H14" s="32"/>
      <c r="I14" s="36"/>
      <c r="J14" s="28"/>
      <c r="K14" s="28"/>
      <c r="L14" s="23"/>
      <c r="M14" s="23"/>
      <c r="N14" s="23"/>
      <c r="O14" s="23"/>
      <c r="P14" s="23"/>
      <c r="Q14" s="23"/>
      <c r="R14" s="16"/>
      <c r="S14" s="16"/>
      <c r="T14" s="16"/>
      <c r="U14" s="16"/>
    </row>
    <row r="15" ht="14" customHeight="1">
      <c r="A15" s="32">
        <v>83</v>
      </c>
      <c r="B15" s="32">
        <v>115</v>
      </c>
      <c r="C15" s="33">
        <v>-21.8</v>
      </c>
      <c r="D15" s="34">
        <v>26.8</v>
      </c>
      <c r="E15" s="33">
        <v>0.8</v>
      </c>
      <c r="F15" s="34">
        <v>1.55</v>
      </c>
      <c r="G15" s="34">
        <v>17.29</v>
      </c>
      <c r="H15" s="32"/>
      <c r="I15" s="36"/>
      <c r="J15" s="28"/>
      <c r="K15" s="28"/>
      <c r="L15" s="23"/>
      <c r="M15" s="23"/>
      <c r="N15" s="23"/>
      <c r="O15" s="23"/>
      <c r="P15" s="23"/>
      <c r="Q15" s="23"/>
      <c r="R15" s="16"/>
      <c r="S15" s="16"/>
      <c r="T15" s="16"/>
      <c r="U15" s="16"/>
    </row>
    <row r="16" ht="14" customHeight="1">
      <c r="A16" s="32">
        <v>84</v>
      </c>
      <c r="B16" s="32">
        <v>120</v>
      </c>
      <c r="C16" s="33">
        <v>-21.5</v>
      </c>
      <c r="D16" s="34">
        <v>32.17</v>
      </c>
      <c r="E16" s="33">
        <v>1</v>
      </c>
      <c r="F16" s="34">
        <v>1.83</v>
      </c>
      <c r="G16" s="34">
        <v>17.59</v>
      </c>
      <c r="H16" s="32"/>
      <c r="I16" s="36"/>
      <c r="J16" s="28"/>
      <c r="K16" s="28"/>
      <c r="L16" s="23"/>
      <c r="M16" s="23"/>
      <c r="N16" s="23"/>
      <c r="O16" s="23"/>
      <c r="P16" s="23"/>
      <c r="Q16" s="23"/>
      <c r="R16" s="16"/>
      <c r="S16" s="16"/>
      <c r="T16" s="16"/>
      <c r="U16" s="16"/>
    </row>
    <row r="17" ht="14" customHeight="1">
      <c r="A17" s="32">
        <v>85</v>
      </c>
      <c r="B17" s="32">
        <v>125</v>
      </c>
      <c r="C17" s="33">
        <v>-21.3</v>
      </c>
      <c r="D17" s="34">
        <v>26.34</v>
      </c>
      <c r="E17" s="33">
        <v>1.2</v>
      </c>
      <c r="F17" s="34">
        <v>1.46</v>
      </c>
      <c r="G17" s="34">
        <v>18.07</v>
      </c>
      <c r="H17" s="32"/>
      <c r="I17" s="36"/>
      <c r="J17" s="28"/>
      <c r="K17" s="28"/>
      <c r="L17" s="23"/>
      <c r="M17" s="23"/>
      <c r="N17" s="23"/>
      <c r="O17" s="23"/>
      <c r="P17" s="23"/>
      <c r="Q17" s="23"/>
      <c r="R17" s="16"/>
      <c r="S17" s="16"/>
      <c r="T17" s="16"/>
      <c r="U17" s="16"/>
    </row>
    <row r="18" ht="14" customHeight="1">
      <c r="A18" t="s" s="37">
        <v>118</v>
      </c>
      <c r="B18" s="32">
        <v>135</v>
      </c>
      <c r="C18" s="33">
        <v>-21.7</v>
      </c>
      <c r="D18" s="34">
        <v>28.6</v>
      </c>
      <c r="E18" s="33">
        <v>0.6</v>
      </c>
      <c r="F18" s="34">
        <v>1.44</v>
      </c>
      <c r="G18" s="34">
        <v>19.91</v>
      </c>
      <c r="H18" s="32"/>
      <c r="I18" s="36"/>
      <c r="J18" s="28"/>
      <c r="K18" s="28"/>
      <c r="L18" s="23"/>
      <c r="M18" s="23"/>
      <c r="N18" s="23"/>
      <c r="O18" s="23"/>
      <c r="P18" s="23"/>
      <c r="Q18" s="23"/>
      <c r="R18" s="16"/>
      <c r="S18" s="16"/>
      <c r="T18" s="16"/>
      <c r="U18" s="16"/>
    </row>
    <row r="19" ht="14" customHeight="1">
      <c r="A19" s="32">
        <v>87</v>
      </c>
      <c r="B19" s="32">
        <v>145</v>
      </c>
      <c r="C19" s="33">
        <v>-19.3</v>
      </c>
      <c r="D19" s="34">
        <v>27.44</v>
      </c>
      <c r="E19" s="33">
        <v>1.3</v>
      </c>
      <c r="F19" s="34">
        <v>1.34</v>
      </c>
      <c r="G19" s="34">
        <v>20.52</v>
      </c>
      <c r="H19" s="32"/>
      <c r="I19" s="36"/>
      <c r="J19" s="28"/>
      <c r="K19" s="28"/>
      <c r="L19" s="23"/>
      <c r="M19" s="23"/>
      <c r="N19" s="23"/>
      <c r="O19" s="23"/>
      <c r="P19" s="23"/>
      <c r="Q19" s="23"/>
      <c r="R19" s="16"/>
      <c r="S19" s="16"/>
      <c r="T19" s="16"/>
      <c r="U19" s="16"/>
    </row>
    <row r="20" ht="14" customHeight="1">
      <c r="A20" s="32">
        <v>88</v>
      </c>
      <c r="B20" s="32">
        <v>150</v>
      </c>
      <c r="C20" s="33">
        <v>-18.7</v>
      </c>
      <c r="D20" s="34">
        <v>16.92</v>
      </c>
      <c r="E20" s="33">
        <v>3.4</v>
      </c>
      <c r="F20" s="34">
        <v>0.83</v>
      </c>
      <c r="G20" s="34">
        <v>20.26</v>
      </c>
      <c r="H20" s="32"/>
      <c r="I20" s="36"/>
      <c r="J20" s="28"/>
      <c r="K20" s="28"/>
      <c r="L20" s="23"/>
      <c r="M20" s="23"/>
      <c r="N20" s="23"/>
      <c r="O20" s="23"/>
      <c r="P20" s="23"/>
      <c r="Q20" s="23"/>
      <c r="R20" s="16"/>
      <c r="S20" s="16"/>
      <c r="T20" s="16"/>
      <c r="U20" s="16"/>
    </row>
    <row r="21" ht="14" customHeight="1">
      <c r="A21" s="32">
        <v>89</v>
      </c>
      <c r="B21" s="32">
        <v>155</v>
      </c>
      <c r="C21" s="33">
        <v>-17.1</v>
      </c>
      <c r="D21" s="34">
        <v>5.1</v>
      </c>
      <c r="E21" s="33">
        <v>5.6</v>
      </c>
      <c r="F21" s="34">
        <v>0.28</v>
      </c>
      <c r="G21" s="34">
        <v>17.95</v>
      </c>
      <c r="H21" s="32"/>
      <c r="I21" s="36"/>
      <c r="J21" s="28"/>
      <c r="K21" s="28"/>
      <c r="L21" s="23"/>
      <c r="M21" s="23"/>
      <c r="N21" s="23"/>
      <c r="O21" s="23"/>
      <c r="P21" s="23"/>
      <c r="Q21" s="23"/>
      <c r="R21" s="16"/>
      <c r="S21" s="16"/>
      <c r="T21" s="16"/>
      <c r="U21" s="16"/>
    </row>
    <row r="22" ht="14" customHeight="1">
      <c r="A22" s="32">
        <v>90</v>
      </c>
      <c r="B22" s="32">
        <v>165</v>
      </c>
      <c r="C22" s="33">
        <v>-15.6</v>
      </c>
      <c r="D22" s="34">
        <v>9.359999999999999</v>
      </c>
      <c r="E22" s="33">
        <v>4</v>
      </c>
      <c r="F22" s="34">
        <v>0.48</v>
      </c>
      <c r="G22" s="34">
        <v>19.68</v>
      </c>
      <c r="H22" s="32"/>
      <c r="I22" s="36"/>
      <c r="J22" s="28"/>
      <c r="K22" s="28"/>
      <c r="L22" s="23"/>
      <c r="M22" s="23"/>
      <c r="N22" s="23"/>
      <c r="O22" s="23"/>
      <c r="P22" s="23"/>
      <c r="Q22" s="23"/>
      <c r="R22" s="16"/>
      <c r="S22" s="16"/>
      <c r="T22" s="16"/>
      <c r="U22" s="16"/>
    </row>
    <row r="23" ht="14" customHeight="1">
      <c r="A23" s="32">
        <v>91</v>
      </c>
      <c r="B23" s="32">
        <v>175</v>
      </c>
      <c r="C23" s="33">
        <v>-18.2</v>
      </c>
      <c r="D23" s="34">
        <v>7.6</v>
      </c>
      <c r="E23" s="33">
        <v>3.6</v>
      </c>
      <c r="F23" s="34">
        <v>0.43</v>
      </c>
      <c r="G23" s="34">
        <v>17.58</v>
      </c>
      <c r="H23" s="32"/>
      <c r="I23" s="36"/>
      <c r="J23" s="28"/>
      <c r="K23" s="28"/>
      <c r="L23" s="23"/>
      <c r="M23" s="23"/>
      <c r="N23" s="23"/>
      <c r="O23" s="23"/>
      <c r="P23" s="23"/>
      <c r="Q23" s="23"/>
      <c r="R23" s="16"/>
      <c r="S23" s="16"/>
      <c r="T23" s="16"/>
      <c r="U23" s="16"/>
    </row>
    <row r="24" ht="14" customHeight="1">
      <c r="A24" s="32">
        <v>92</v>
      </c>
      <c r="B24" s="32">
        <v>185</v>
      </c>
      <c r="C24" s="33">
        <v>-17.4</v>
      </c>
      <c r="D24" s="34">
        <v>7.39</v>
      </c>
      <c r="E24" s="33">
        <v>4.8</v>
      </c>
      <c r="F24" s="34">
        <v>0.39</v>
      </c>
      <c r="G24" s="34">
        <v>18.78</v>
      </c>
      <c r="H24" s="32"/>
      <c r="I24" s="36"/>
      <c r="J24" s="28"/>
      <c r="K24" s="28"/>
      <c r="L24" s="23"/>
      <c r="M24" s="23"/>
      <c r="N24" s="23"/>
      <c r="O24" s="23"/>
      <c r="P24" s="23"/>
      <c r="Q24" s="23"/>
      <c r="R24" s="16"/>
      <c r="S24" s="16"/>
      <c r="T24" s="16"/>
      <c r="U24" s="16"/>
    </row>
    <row r="25" ht="14" customHeight="1">
      <c r="A25" t="s" s="37">
        <v>119</v>
      </c>
      <c r="B25" s="32">
        <v>195</v>
      </c>
      <c r="C25" s="33">
        <v>-12.3</v>
      </c>
      <c r="D25" s="34">
        <v>4.85</v>
      </c>
      <c r="E25" s="33">
        <v>4.2</v>
      </c>
      <c r="F25" s="34">
        <v>0.19</v>
      </c>
      <c r="G25" s="34">
        <v>24.9</v>
      </c>
      <c r="H25" s="32"/>
      <c r="I25" s="36"/>
      <c r="J25" s="28"/>
      <c r="K25" s="28"/>
      <c r="L25" s="23"/>
      <c r="M25" s="23"/>
      <c r="N25" s="23"/>
      <c r="O25" s="23"/>
      <c r="P25" s="23"/>
      <c r="Q25" s="23"/>
      <c r="R25" s="16"/>
      <c r="S25" s="16"/>
      <c r="T25" s="16"/>
      <c r="U25" s="16"/>
    </row>
    <row r="26" ht="14" customHeight="1">
      <c r="A26" s="32">
        <v>94</v>
      </c>
      <c r="B26" s="32">
        <v>205</v>
      </c>
      <c r="C26" s="33">
        <v>-18.7</v>
      </c>
      <c r="D26" s="34">
        <v>9.210000000000001</v>
      </c>
      <c r="E26" s="33">
        <v>2.8</v>
      </c>
      <c r="F26" s="34">
        <v>0.57</v>
      </c>
      <c r="G26" s="34">
        <v>16.12</v>
      </c>
      <c r="H26" s="32"/>
      <c r="I26" s="36"/>
      <c r="J26" s="28"/>
      <c r="K26" s="28"/>
      <c r="L26" s="23"/>
      <c r="M26" s="23"/>
      <c r="N26" s="23"/>
      <c r="O26" s="23"/>
      <c r="P26" s="23"/>
      <c r="Q26" s="23"/>
      <c r="R26" s="16"/>
      <c r="S26" s="16"/>
      <c r="T26" s="16"/>
      <c r="U26" s="16"/>
    </row>
    <row r="27" ht="14" customHeight="1">
      <c r="A27" s="32">
        <v>95</v>
      </c>
      <c r="B27" s="32">
        <v>215</v>
      </c>
      <c r="C27" s="33">
        <v>-22.2</v>
      </c>
      <c r="D27" s="34">
        <v>20.63</v>
      </c>
      <c r="E27" s="33">
        <v>1.1</v>
      </c>
      <c r="F27" s="34">
        <v>1.2</v>
      </c>
      <c r="G27" s="34">
        <v>17.22</v>
      </c>
      <c r="H27" s="32"/>
      <c r="I27" s="36"/>
      <c r="J27" s="28"/>
      <c r="K27" s="28"/>
      <c r="L27" s="23"/>
      <c r="M27" s="23"/>
      <c r="N27" s="23"/>
      <c r="O27" s="23"/>
      <c r="P27" s="23"/>
      <c r="Q27" s="23"/>
      <c r="R27" s="16"/>
      <c r="S27" s="16"/>
      <c r="T27" s="16"/>
      <c r="U27" s="16"/>
    </row>
    <row r="28" ht="14" customHeight="1">
      <c r="A28" s="32">
        <v>96</v>
      </c>
      <c r="B28" s="32">
        <v>225</v>
      </c>
      <c r="C28" s="33">
        <v>-19.2</v>
      </c>
      <c r="D28" s="34">
        <v>17.27</v>
      </c>
      <c r="E28" s="33">
        <v>2.6</v>
      </c>
      <c r="F28" s="34">
        <v>0.91</v>
      </c>
      <c r="G28" s="34">
        <v>19.04</v>
      </c>
      <c r="H28" s="32"/>
      <c r="I28" s="36"/>
      <c r="J28" s="28"/>
      <c r="K28" s="28"/>
      <c r="L28" s="23"/>
      <c r="M28" s="23"/>
      <c r="N28" s="23"/>
      <c r="O28" s="23"/>
      <c r="P28" s="23"/>
      <c r="Q28" s="23"/>
      <c r="R28" s="16"/>
      <c r="S28" s="16"/>
      <c r="T28" s="16"/>
      <c r="U28" s="16"/>
    </row>
    <row r="29" ht="14" customHeight="1">
      <c r="A29" s="32">
        <v>97</v>
      </c>
      <c r="B29" s="32">
        <v>235</v>
      </c>
      <c r="C29" s="33">
        <v>-21.5</v>
      </c>
      <c r="D29" s="34">
        <v>16.22</v>
      </c>
      <c r="E29" s="33">
        <v>2.7</v>
      </c>
      <c r="F29" s="34">
        <v>0.9</v>
      </c>
      <c r="G29" s="34">
        <v>18.06</v>
      </c>
      <c r="H29" s="32"/>
      <c r="I29" s="36"/>
      <c r="J29" s="28"/>
      <c r="K29" s="28"/>
      <c r="L29" s="23"/>
      <c r="M29" s="23"/>
      <c r="N29" s="23"/>
      <c r="O29" s="23"/>
      <c r="P29" s="23"/>
      <c r="Q29" s="23"/>
      <c r="R29" s="16"/>
      <c r="S29" s="16"/>
      <c r="T29" s="16"/>
      <c r="U29" s="16"/>
    </row>
    <row r="30" ht="14" customHeight="1">
      <c r="A30" s="32">
        <v>98</v>
      </c>
      <c r="B30" s="32">
        <v>245</v>
      </c>
      <c r="C30" s="33">
        <v>-18.4</v>
      </c>
      <c r="D30" s="34">
        <v>3.85</v>
      </c>
      <c r="E30" s="33">
        <v>5.6</v>
      </c>
      <c r="F30" s="34">
        <v>0.23</v>
      </c>
      <c r="G30" s="34">
        <v>16.77</v>
      </c>
      <c r="H30" s="32"/>
      <c r="I30" s="36"/>
      <c r="J30" s="28"/>
      <c r="K30" s="28"/>
      <c r="L30" s="23"/>
      <c r="M30" s="23"/>
      <c r="N30" s="23"/>
      <c r="O30" s="23"/>
      <c r="P30" s="23"/>
      <c r="Q30" s="23"/>
      <c r="R30" s="16"/>
      <c r="S30" s="16"/>
      <c r="T30" s="16"/>
      <c r="U30" s="16"/>
    </row>
    <row r="31" ht="14" customHeight="1">
      <c r="A31" s="32">
        <v>99</v>
      </c>
      <c r="B31" s="32">
        <v>255</v>
      </c>
      <c r="C31" s="33">
        <v>-18.2</v>
      </c>
      <c r="D31" s="34">
        <v>4.71</v>
      </c>
      <c r="E31" s="33">
        <v>5.1</v>
      </c>
      <c r="F31" s="34">
        <v>0.28</v>
      </c>
      <c r="G31" s="34">
        <v>16.83</v>
      </c>
      <c r="H31" s="32"/>
      <c r="I31" s="36"/>
      <c r="J31" s="28"/>
      <c r="K31" s="28"/>
      <c r="L31" s="23"/>
      <c r="M31" s="23"/>
      <c r="N31" s="23"/>
      <c r="O31" s="23"/>
      <c r="P31" s="23"/>
      <c r="Q31" s="23"/>
      <c r="R31" s="16"/>
      <c r="S31" s="16"/>
      <c r="T31" s="16"/>
      <c r="U31" s="16"/>
    </row>
    <row r="32" ht="14" customHeight="1">
      <c r="A32" s="32">
        <v>100</v>
      </c>
      <c r="B32" s="32">
        <v>265</v>
      </c>
      <c r="C32" s="33">
        <v>-19</v>
      </c>
      <c r="D32" s="34">
        <v>4.98</v>
      </c>
      <c r="E32" s="33">
        <v>4.4</v>
      </c>
      <c r="F32" s="34">
        <v>0.29</v>
      </c>
      <c r="G32" s="34">
        <v>17.2</v>
      </c>
      <c r="H32" s="32"/>
      <c r="I32" s="36"/>
      <c r="J32" s="28"/>
      <c r="K32" s="28"/>
      <c r="L32" s="23"/>
      <c r="M32" s="23"/>
      <c r="N32" s="23"/>
      <c r="O32" s="23"/>
      <c r="P32" s="23"/>
      <c r="Q32" s="23"/>
      <c r="R32" s="16"/>
      <c r="S32" s="16"/>
      <c r="T32" s="16"/>
      <c r="U32" s="16"/>
    </row>
    <row r="33" ht="14" customHeight="1">
      <c r="A33" s="32">
        <v>101</v>
      </c>
      <c r="B33" s="32">
        <v>275</v>
      </c>
      <c r="C33" s="33">
        <v>-19.9</v>
      </c>
      <c r="D33" s="34">
        <v>4.66</v>
      </c>
      <c r="E33" s="33">
        <v>5.2</v>
      </c>
      <c r="F33" s="34">
        <v>0.25</v>
      </c>
      <c r="G33" s="34">
        <v>18.39</v>
      </c>
      <c r="H33" s="32"/>
      <c r="I33" s="36"/>
      <c r="J33" s="28"/>
      <c r="K33" s="28"/>
      <c r="L33" s="23"/>
      <c r="M33" s="23"/>
      <c r="N33" s="23"/>
      <c r="O33" s="23"/>
      <c r="P33" s="23"/>
      <c r="Q33" s="23"/>
      <c r="R33" s="16"/>
      <c r="S33" s="16"/>
      <c r="T33" s="16"/>
      <c r="U33" s="16"/>
    </row>
    <row r="34" ht="14" customHeight="1">
      <c r="A34" s="32">
        <v>102</v>
      </c>
      <c r="B34" s="32">
        <v>285</v>
      </c>
      <c r="C34" s="33">
        <v>-20.5</v>
      </c>
      <c r="D34" s="34">
        <v>4.9</v>
      </c>
      <c r="E34" s="33">
        <v>7.5</v>
      </c>
      <c r="F34" s="34">
        <v>0.26</v>
      </c>
      <c r="G34" s="34">
        <v>19.12</v>
      </c>
      <c r="H34" s="32"/>
      <c r="I34" s="36"/>
      <c r="J34" s="28"/>
      <c r="K34" s="28"/>
      <c r="L34" s="23"/>
      <c r="M34" s="23"/>
      <c r="N34" s="23"/>
      <c r="O34" s="23"/>
      <c r="P34" s="23"/>
      <c r="Q34" s="23"/>
      <c r="R34" s="16"/>
      <c r="S34" s="16"/>
      <c r="T34" s="16"/>
      <c r="U34" s="16"/>
    </row>
    <row r="35" ht="14" customHeight="1">
      <c r="A35" s="32">
        <v>103</v>
      </c>
      <c r="B35" s="32">
        <v>295</v>
      </c>
      <c r="C35" s="33">
        <v>-19.6</v>
      </c>
      <c r="D35" s="34">
        <v>5.84</v>
      </c>
      <c r="E35" s="33">
        <v>2.9</v>
      </c>
      <c r="F35" s="34">
        <v>0.29</v>
      </c>
      <c r="G35" s="34">
        <v>20.41</v>
      </c>
      <c r="H35" s="32"/>
      <c r="I35" s="36"/>
      <c r="J35" s="28"/>
      <c r="K35" s="28"/>
      <c r="L35" s="23"/>
      <c r="M35" s="23"/>
      <c r="N35" s="23"/>
      <c r="O35" s="23"/>
      <c r="P35" s="23"/>
      <c r="Q35" s="23"/>
      <c r="R35" s="16"/>
      <c r="S35" s="16"/>
      <c r="T35" s="16"/>
      <c r="U35" s="16"/>
    </row>
    <row r="36" ht="13" customHeight="1">
      <c r="A36" s="23"/>
      <c r="B36" s="23"/>
      <c r="C36" s="24"/>
      <c r="D36" s="23"/>
      <c r="E36" s="38"/>
      <c r="F36" s="28"/>
      <c r="G36" s="28"/>
      <c r="H36" s="28"/>
      <c r="I36" s="23"/>
      <c r="J36" s="23"/>
      <c r="K36" s="38"/>
      <c r="L36" s="28"/>
      <c r="M36" s="28"/>
      <c r="N36" s="28"/>
      <c r="O36" s="28"/>
      <c r="P36" s="23"/>
      <c r="Q36" s="23"/>
      <c r="R36" s="23"/>
      <c r="S36" s="23"/>
      <c r="T36" s="23"/>
      <c r="U36" s="23"/>
    </row>
    <row r="37" ht="13" customHeight="1">
      <c r="A37" s="23"/>
      <c r="B37" s="23"/>
      <c r="C37" s="24"/>
      <c r="D37" s="23"/>
      <c r="E37" s="38"/>
      <c r="F37" s="28"/>
      <c r="G37" s="28"/>
      <c r="H37" s="28"/>
      <c r="I37" s="23"/>
      <c r="J37" s="23"/>
      <c r="K37" s="38"/>
      <c r="L37" s="28"/>
      <c r="M37" s="28"/>
      <c r="N37" s="28"/>
      <c r="O37" s="28"/>
      <c r="P37" s="23"/>
      <c r="Q37" s="23"/>
      <c r="R37" s="23"/>
      <c r="S37" s="23"/>
      <c r="T37" s="23"/>
      <c r="U37" s="23"/>
    </row>
    <row r="38" ht="13" customHeight="1">
      <c r="A38" s="23"/>
      <c r="B38" s="23"/>
      <c r="C38" s="24"/>
      <c r="D38" s="23"/>
      <c r="E38" s="38"/>
      <c r="F38" s="28"/>
      <c r="G38" s="28"/>
      <c r="H38" s="28"/>
      <c r="I38" s="23"/>
      <c r="J38" s="23"/>
      <c r="K38" s="38"/>
      <c r="L38" s="28"/>
      <c r="M38" s="28"/>
      <c r="N38" s="28"/>
      <c r="O38" s="28"/>
      <c r="P38" s="23"/>
      <c r="Q38" s="23"/>
      <c r="R38" s="23"/>
      <c r="S38" s="23"/>
      <c r="T38" s="23"/>
      <c r="U38" s="23"/>
    </row>
    <row r="39" ht="13" customHeight="1">
      <c r="A39" s="23"/>
      <c r="B39" s="23"/>
      <c r="C39" s="24"/>
      <c r="D39" s="23"/>
      <c r="E39" s="38"/>
      <c r="F39" s="28"/>
      <c r="G39" s="28"/>
      <c r="H39" s="28"/>
      <c r="I39" s="23"/>
      <c r="J39" s="23"/>
      <c r="K39" s="38"/>
      <c r="L39" s="28"/>
      <c r="M39" s="28"/>
      <c r="N39" s="28"/>
      <c r="O39" s="23"/>
      <c r="P39" s="23"/>
      <c r="Q39" s="23"/>
      <c r="R39" s="23"/>
      <c r="S39" s="23"/>
      <c r="T39" s="23"/>
      <c r="U39" s="23"/>
    </row>
    <row r="40" ht="13" customHeight="1">
      <c r="A40" t="s" s="39">
        <v>120</v>
      </c>
      <c r="B40" s="23"/>
      <c r="C40" s="24"/>
      <c r="D40" s="23"/>
      <c r="E40" s="38"/>
      <c r="F40" s="28"/>
      <c r="G40" s="28"/>
      <c r="H40" s="28"/>
      <c r="I40" s="23"/>
      <c r="J40" s="23"/>
      <c r="K40" s="38"/>
      <c r="L40" s="28"/>
      <c r="M40" s="28"/>
      <c r="N40" s="28"/>
      <c r="O40" s="23"/>
      <c r="P40" s="23"/>
      <c r="Q40" t="s" s="39">
        <v>120</v>
      </c>
      <c r="R40" s="23"/>
      <c r="S40" s="23"/>
      <c r="T40" s="23"/>
      <c r="U40" s="23"/>
    </row>
    <row r="41" ht="13" customHeight="1">
      <c r="A41" s="23"/>
      <c r="B41" s="23"/>
      <c r="C41" s="24"/>
      <c r="D41" s="23"/>
      <c r="E41" s="38"/>
      <c r="F41" s="28"/>
      <c r="G41" s="28"/>
      <c r="H41" s="28"/>
      <c r="I41" s="23"/>
      <c r="J41" s="23"/>
      <c r="K41" s="38"/>
      <c r="L41" s="28"/>
      <c r="M41" s="28"/>
      <c r="N41" s="28"/>
      <c r="O41" s="23"/>
      <c r="P41" s="23"/>
      <c r="Q41" t="s" s="39">
        <v>121</v>
      </c>
      <c r="R41" s="23"/>
      <c r="S41" s="23"/>
      <c r="T41" s="23"/>
      <c r="U41" s="23"/>
    </row>
    <row r="42" ht="13" customHeight="1">
      <c r="A42" t="s" s="39">
        <v>122</v>
      </c>
      <c r="B42" s="23"/>
      <c r="C42" s="24">
        <v>1.734</v>
      </c>
      <c r="D42" s="23">
        <v>3845</v>
      </c>
      <c r="E42" s="38">
        <v>62.3</v>
      </c>
      <c r="F42" s="28">
        <v>2.03</v>
      </c>
      <c r="G42" s="28">
        <v>-1.14</v>
      </c>
      <c r="H42" s="28">
        <v>-0.84</v>
      </c>
      <c r="I42" s="23"/>
      <c r="J42" s="23">
        <v>10008</v>
      </c>
      <c r="K42" s="38">
        <v>333.3</v>
      </c>
      <c r="L42" s="28">
        <v>45.27</v>
      </c>
      <c r="M42" s="28">
        <v>-27.98</v>
      </c>
      <c r="N42" s="28">
        <v>-27.6</v>
      </c>
      <c r="O42" s="23"/>
      <c r="P42" s="23"/>
      <c r="Q42" s="23"/>
      <c r="R42" t="s" s="40">
        <v>123</v>
      </c>
      <c r="S42" t="s" s="40">
        <v>124</v>
      </c>
      <c r="T42" s="23"/>
      <c r="U42" s="23"/>
    </row>
    <row r="43" ht="13" customHeight="1">
      <c r="A43" t="s" s="39">
        <v>122</v>
      </c>
      <c r="B43" s="23"/>
      <c r="C43" s="24">
        <v>1.789</v>
      </c>
      <c r="D43" s="23">
        <v>4221</v>
      </c>
      <c r="E43" s="38">
        <v>66.90000000000001</v>
      </c>
      <c r="F43" s="28">
        <v>2.12</v>
      </c>
      <c r="G43" s="28">
        <v>-1.06</v>
      </c>
      <c r="H43" s="28">
        <v>-0.76</v>
      </c>
      <c r="I43" s="23"/>
      <c r="J43" s="23">
        <v>10359</v>
      </c>
      <c r="K43" s="38">
        <v>343.5</v>
      </c>
      <c r="L43" s="28">
        <v>45.21</v>
      </c>
      <c r="M43" s="28">
        <v>-28.05</v>
      </c>
      <c r="N43" s="28">
        <v>-27.68</v>
      </c>
      <c r="O43" s="23"/>
      <c r="P43" s="23"/>
      <c r="Q43" t="s" s="39">
        <v>125</v>
      </c>
      <c r="R43" s="28">
        <v>-1</v>
      </c>
      <c r="S43" s="28">
        <v>7.26</v>
      </c>
      <c r="T43" s="23"/>
      <c r="U43" s="23"/>
    </row>
    <row r="44" ht="13" customHeight="1">
      <c r="A44" t="s" s="39">
        <v>122</v>
      </c>
      <c r="B44" s="23"/>
      <c r="C44" s="24">
        <v>1.794</v>
      </c>
      <c r="D44" s="23">
        <v>3913</v>
      </c>
      <c r="E44" s="38">
        <v>64.5</v>
      </c>
      <c r="F44" s="28">
        <v>2.03</v>
      </c>
      <c r="G44" s="28">
        <v>-0.71</v>
      </c>
      <c r="H44" s="28">
        <v>-0.42</v>
      </c>
      <c r="I44" s="23"/>
      <c r="J44" s="23">
        <v>10295</v>
      </c>
      <c r="K44" s="38">
        <v>344.8</v>
      </c>
      <c r="L44" s="28">
        <v>45.27</v>
      </c>
      <c r="M44" s="28">
        <v>-27.94</v>
      </c>
      <c r="N44" s="28">
        <v>-27.57</v>
      </c>
      <c r="O44" s="23"/>
      <c r="P44" s="23"/>
      <c r="Q44" t="s" s="39">
        <v>126</v>
      </c>
      <c r="R44" s="24">
        <v>0.149</v>
      </c>
      <c r="S44" s="24">
        <v>0.061</v>
      </c>
      <c r="T44" s="23"/>
      <c r="U44" s="23"/>
    </row>
    <row r="45" ht="13" customHeight="1">
      <c r="A45" t="s" s="39">
        <v>122</v>
      </c>
      <c r="B45" s="23"/>
      <c r="C45" s="24">
        <v>1.725</v>
      </c>
      <c r="D45" s="23">
        <v>3913</v>
      </c>
      <c r="E45" s="38">
        <v>63.7</v>
      </c>
      <c r="F45" s="28">
        <v>2.09</v>
      </c>
      <c r="G45" s="28">
        <v>-1.01</v>
      </c>
      <c r="H45" s="28">
        <v>-0.71</v>
      </c>
      <c r="I45" s="23"/>
      <c r="J45" s="23">
        <v>10034</v>
      </c>
      <c r="K45" s="38">
        <v>333.5</v>
      </c>
      <c r="L45" s="28">
        <v>45.53</v>
      </c>
      <c r="M45" s="28">
        <v>-28.02</v>
      </c>
      <c r="N45" s="28">
        <v>-27.65</v>
      </c>
      <c r="O45" s="23"/>
      <c r="P45" s="23"/>
      <c r="Q45" t="s" s="39">
        <v>127</v>
      </c>
      <c r="R45" s="23">
        <v>-0.7</v>
      </c>
      <c r="S45" s="23">
        <v>7.5</v>
      </c>
      <c r="T45" s="23"/>
      <c r="U45" s="23"/>
    </row>
    <row r="46" ht="13" customHeight="1">
      <c r="A46" t="s" s="39">
        <v>122</v>
      </c>
      <c r="B46" s="23"/>
      <c r="C46" s="24">
        <v>1.746</v>
      </c>
      <c r="D46" s="23">
        <v>4025</v>
      </c>
      <c r="E46" s="38">
        <v>67</v>
      </c>
      <c r="F46" s="28">
        <v>2.17</v>
      </c>
      <c r="G46" s="28">
        <v>-1.08</v>
      </c>
      <c r="H46" s="28">
        <v>-0.78</v>
      </c>
      <c r="I46" s="23"/>
      <c r="J46" s="23">
        <v>9968</v>
      </c>
      <c r="K46" s="38">
        <v>335.8</v>
      </c>
      <c r="L46" s="28">
        <v>45.29</v>
      </c>
      <c r="M46" s="28">
        <v>-27.76</v>
      </c>
      <c r="N46" s="28">
        <v>-27.39</v>
      </c>
      <c r="O46" s="23"/>
      <c r="P46" s="23"/>
      <c r="Q46" t="s" s="39">
        <v>128</v>
      </c>
      <c r="R46" s="41">
        <v>0.9923999999999999</v>
      </c>
      <c r="S46" s="23"/>
      <c r="T46" s="23"/>
      <c r="U46" s="23"/>
    </row>
    <row r="47" ht="13" customHeight="1">
      <c r="A47" t="s" s="39">
        <v>124</v>
      </c>
      <c r="B47" s="23"/>
      <c r="C47" s="24">
        <v>0.53</v>
      </c>
      <c r="D47" s="23">
        <v>9062</v>
      </c>
      <c r="E47" s="38">
        <v>140.5</v>
      </c>
      <c r="F47" s="28">
        <v>14.99</v>
      </c>
      <c r="G47" s="28">
        <v>7.23</v>
      </c>
      <c r="H47" s="28">
        <v>7.47</v>
      </c>
      <c r="I47" s="23"/>
      <c r="J47" s="23">
        <v>3027</v>
      </c>
      <c r="K47" s="38">
        <v>94.5</v>
      </c>
      <c r="L47" s="28">
        <v>41.98</v>
      </c>
      <c r="M47" s="28">
        <v>-20.56</v>
      </c>
      <c r="N47" s="28">
        <v>-20.38</v>
      </c>
      <c r="O47" s="23"/>
      <c r="P47" s="23"/>
      <c r="Q47" t="s" s="39">
        <v>129</v>
      </c>
      <c r="R47" s="41">
        <v>0.2908</v>
      </c>
      <c r="S47" s="23"/>
      <c r="T47" s="23"/>
      <c r="U47" s="23"/>
    </row>
    <row r="48" ht="13" customHeight="1">
      <c r="A48" t="s" s="39">
        <v>124</v>
      </c>
      <c r="B48" s="23"/>
      <c r="C48" s="24">
        <v>0.569</v>
      </c>
      <c r="D48" s="23">
        <v>9676</v>
      </c>
      <c r="E48" s="38">
        <v>150</v>
      </c>
      <c r="F48" s="28">
        <v>14.9</v>
      </c>
      <c r="G48" s="28">
        <v>7.17</v>
      </c>
      <c r="H48" s="28">
        <v>7.41</v>
      </c>
      <c r="I48" s="23"/>
      <c r="J48" s="23">
        <v>3216</v>
      </c>
      <c r="K48" s="38">
        <v>100.4</v>
      </c>
      <c r="L48" s="28">
        <v>41.57</v>
      </c>
      <c r="M48" s="28">
        <v>-20.55</v>
      </c>
      <c r="N48" s="28">
        <v>-20.37</v>
      </c>
      <c r="O48" s="23"/>
      <c r="P48" s="23"/>
      <c r="Q48" s="23"/>
      <c r="R48" s="41"/>
      <c r="S48" s="23"/>
      <c r="T48" s="23"/>
      <c r="U48" s="23"/>
    </row>
    <row r="49" ht="13" customHeight="1">
      <c r="A49" t="s" s="39">
        <v>124</v>
      </c>
      <c r="B49" s="23"/>
      <c r="C49" s="24">
        <v>0.575</v>
      </c>
      <c r="D49" s="23">
        <v>9543</v>
      </c>
      <c r="E49" s="38">
        <v>152.1</v>
      </c>
      <c r="F49" s="28">
        <v>14.96</v>
      </c>
      <c r="G49" s="28">
        <v>7.36</v>
      </c>
      <c r="H49" s="28">
        <v>7.59</v>
      </c>
      <c r="I49" s="23"/>
      <c r="J49" s="23">
        <v>3272</v>
      </c>
      <c r="K49" s="38">
        <v>103</v>
      </c>
      <c r="L49" s="28">
        <v>42.2</v>
      </c>
      <c r="M49" s="28">
        <v>-20.63</v>
      </c>
      <c r="N49" s="28">
        <v>-20.45</v>
      </c>
      <c r="O49" s="23"/>
      <c r="P49" s="23"/>
      <c r="Q49" t="s" s="39">
        <v>130</v>
      </c>
      <c r="R49" s="23"/>
      <c r="S49" s="23"/>
      <c r="T49" s="23"/>
      <c r="U49" s="23"/>
    </row>
    <row r="50" ht="13" customHeight="1">
      <c r="A50" t="s" s="39">
        <v>124</v>
      </c>
      <c r="B50" s="23"/>
      <c r="C50" s="24">
        <v>0.539</v>
      </c>
      <c r="D50" s="23">
        <v>9117</v>
      </c>
      <c r="E50" s="38">
        <v>143.1</v>
      </c>
      <c r="F50" s="28">
        <v>15.01</v>
      </c>
      <c r="G50" s="28">
        <v>7.27</v>
      </c>
      <c r="H50" s="28">
        <v>7.51</v>
      </c>
      <c r="I50" s="23"/>
      <c r="J50" s="23">
        <v>3077</v>
      </c>
      <c r="K50" s="38">
        <v>96.5</v>
      </c>
      <c r="L50" s="28">
        <v>42.14</v>
      </c>
      <c r="M50" s="28">
        <v>-20.5</v>
      </c>
      <c r="N50" s="28">
        <v>-20.32</v>
      </c>
      <c r="O50" s="23"/>
      <c r="P50" s="23"/>
      <c r="Q50" s="23"/>
      <c r="R50" t="s" s="40">
        <v>123</v>
      </c>
      <c r="S50" t="s" s="40">
        <v>124</v>
      </c>
      <c r="T50" t="s" s="40">
        <v>131</v>
      </c>
      <c r="U50" s="23"/>
    </row>
    <row r="51" ht="13" customHeight="1">
      <c r="A51" t="s" s="39">
        <v>124</v>
      </c>
      <c r="B51" s="23"/>
      <c r="C51" s="24">
        <v>0.533</v>
      </c>
      <c r="D51" s="23">
        <v>8890</v>
      </c>
      <c r="E51" s="38">
        <v>142.9</v>
      </c>
      <c r="F51" s="28">
        <v>15.16</v>
      </c>
      <c r="G51" s="28">
        <v>7.29</v>
      </c>
      <c r="H51" s="28">
        <v>7.52</v>
      </c>
      <c r="I51" s="23"/>
      <c r="J51" s="23">
        <v>3020</v>
      </c>
      <c r="K51" s="38">
        <v>95.3</v>
      </c>
      <c r="L51" s="28">
        <v>42.11</v>
      </c>
      <c r="M51" s="28">
        <v>-20.41</v>
      </c>
      <c r="N51" s="28">
        <v>-20.23</v>
      </c>
      <c r="O51" s="23"/>
      <c r="P51" s="23"/>
      <c r="Q51" t="s" s="39">
        <v>125</v>
      </c>
      <c r="R51" s="28">
        <v>-27.95</v>
      </c>
      <c r="S51" s="28">
        <v>-20.53</v>
      </c>
      <c r="T51" s="28">
        <v>-10.39</v>
      </c>
      <c r="U51" s="23"/>
    </row>
    <row r="52" ht="13" customHeight="1">
      <c r="A52" t="s" s="39">
        <v>132</v>
      </c>
      <c r="B52" s="23"/>
      <c r="C52" s="24">
        <v>1.714</v>
      </c>
      <c r="D52" s="23"/>
      <c r="E52" s="38"/>
      <c r="F52" s="23"/>
      <c r="G52" s="28"/>
      <c r="H52" s="23"/>
      <c r="I52" s="23"/>
      <c r="J52" s="23">
        <v>9468</v>
      </c>
      <c r="K52" s="38">
        <v>309.4</v>
      </c>
      <c r="L52" s="28">
        <v>42.51</v>
      </c>
      <c r="M52" s="28">
        <v>-10.37</v>
      </c>
      <c r="N52" s="28">
        <v>-10.45</v>
      </c>
      <c r="O52" s="23"/>
      <c r="P52" s="23"/>
      <c r="Q52" t="s" s="39">
        <v>126</v>
      </c>
      <c r="R52" s="24">
        <v>0.103</v>
      </c>
      <c r="S52" s="24">
        <v>0.073</v>
      </c>
      <c r="T52" s="24">
        <v>0.029</v>
      </c>
      <c r="U52" s="23"/>
    </row>
    <row r="53" ht="13" customHeight="1">
      <c r="A53" t="s" s="39">
        <v>132</v>
      </c>
      <c r="B53" s="23"/>
      <c r="C53" s="24">
        <v>1.609</v>
      </c>
      <c r="D53" s="23"/>
      <c r="E53" s="38"/>
      <c r="F53" s="23"/>
      <c r="G53" s="28"/>
      <c r="H53" s="23"/>
      <c r="I53" s="23"/>
      <c r="J53" s="23">
        <v>8861</v>
      </c>
      <c r="K53" s="38">
        <v>290</v>
      </c>
      <c r="L53" s="28">
        <v>42.45</v>
      </c>
      <c r="M53" s="28">
        <v>-10.44</v>
      </c>
      <c r="N53" s="28">
        <v>-10.52</v>
      </c>
      <c r="O53" s="23"/>
      <c r="P53" s="23"/>
      <c r="Q53" t="s" s="39">
        <v>127</v>
      </c>
      <c r="R53" s="23">
        <v>-27.75</v>
      </c>
      <c r="S53" s="23">
        <v>-20.05</v>
      </c>
      <c r="T53" s="23">
        <v>-10.6</v>
      </c>
      <c r="U53" s="23"/>
    </row>
    <row r="54" ht="13" customHeight="1">
      <c r="A54" t="s" s="39">
        <v>132</v>
      </c>
      <c r="B54" s="23"/>
      <c r="C54" s="24">
        <v>1.716</v>
      </c>
      <c r="D54" s="23"/>
      <c r="E54" s="38"/>
      <c r="F54" s="23"/>
      <c r="G54" s="28"/>
      <c r="H54" s="23"/>
      <c r="I54" s="23"/>
      <c r="J54" s="23">
        <v>9446</v>
      </c>
      <c r="K54" s="38">
        <v>311.9</v>
      </c>
      <c r="L54" s="28">
        <v>42.8</v>
      </c>
      <c r="M54" s="28">
        <v>-10.42</v>
      </c>
      <c r="N54" s="28">
        <v>-10.5</v>
      </c>
      <c r="O54" s="23"/>
      <c r="P54" s="23"/>
      <c r="Q54" t="s" s="39">
        <v>128</v>
      </c>
      <c r="R54" s="41">
        <v>0.9744</v>
      </c>
      <c r="S54" s="23"/>
      <c r="T54" s="23"/>
      <c r="U54" s="23"/>
    </row>
    <row r="55" ht="13" customHeight="1">
      <c r="A55" t="s" s="39">
        <v>132</v>
      </c>
      <c r="B55" s="23"/>
      <c r="C55" s="24">
        <v>1.6</v>
      </c>
      <c r="D55" s="23"/>
      <c r="E55" s="38"/>
      <c r="F55" s="23"/>
      <c r="G55" s="28"/>
      <c r="H55" s="23"/>
      <c r="I55" s="23"/>
      <c r="J55" s="23">
        <v>8860</v>
      </c>
      <c r="K55" s="38">
        <v>291.1</v>
      </c>
      <c r="L55" s="28">
        <v>42.84</v>
      </c>
      <c r="M55" s="28">
        <v>-10.38</v>
      </c>
      <c r="N55" s="28">
        <v>-10.45</v>
      </c>
      <c r="O55" s="23"/>
      <c r="P55" s="23"/>
      <c r="Q55" t="s" s="39">
        <v>129</v>
      </c>
      <c r="R55" s="41">
        <v>-0.3446</v>
      </c>
      <c r="S55" s="23"/>
      <c r="T55" s="23"/>
      <c r="U55" s="23"/>
    </row>
    <row r="56" ht="13" customHeight="1">
      <c r="A56" t="s" s="39">
        <v>132</v>
      </c>
      <c r="B56" s="23"/>
      <c r="C56" s="24">
        <v>1.668</v>
      </c>
      <c r="D56" s="23"/>
      <c r="E56" s="38"/>
      <c r="F56" s="23"/>
      <c r="G56" s="28"/>
      <c r="H56" s="23"/>
      <c r="I56" s="23"/>
      <c r="J56" s="23">
        <v>9244</v>
      </c>
      <c r="K56" s="38">
        <v>304.4</v>
      </c>
      <c r="L56" s="28">
        <v>42.98</v>
      </c>
      <c r="M56" s="28">
        <v>-10.37</v>
      </c>
      <c r="N56" s="28">
        <v>-10.45</v>
      </c>
      <c r="O56" s="23"/>
      <c r="P56" s="23"/>
      <c r="Q56" t="s" s="39">
        <v>133</v>
      </c>
      <c r="R56" s="41">
        <v>0.9991</v>
      </c>
      <c r="S56" s="23"/>
      <c r="T56" s="23"/>
      <c r="U56" s="23"/>
    </row>
    <row r="57" ht="13" customHeight="1">
      <c r="A57" s="23"/>
      <c r="B57" s="23"/>
      <c r="C57" s="24"/>
      <c r="D57" s="23"/>
      <c r="E57" s="38"/>
      <c r="F57" s="23"/>
      <c r="G57" s="28"/>
      <c r="H57" s="23"/>
      <c r="I57" s="23"/>
      <c r="J57" s="23"/>
      <c r="K57" s="38"/>
      <c r="L57" s="23"/>
      <c r="M57" s="28"/>
      <c r="N57" s="23"/>
      <c r="O57" s="23"/>
      <c r="P57" s="23"/>
      <c r="Q57" s="23"/>
      <c r="R57" s="23"/>
      <c r="S57" s="23"/>
      <c r="T57" s="23"/>
      <c r="U57" s="23"/>
    </row>
    <row r="58" ht="13" customHeight="1">
      <c r="A58" t="s" s="39">
        <v>134</v>
      </c>
      <c r="B58" s="23"/>
      <c r="C58" s="24"/>
      <c r="D58" s="23"/>
      <c r="E58" s="24"/>
      <c r="F58" s="23">
        <v>15</v>
      </c>
      <c r="G58" s="28"/>
      <c r="H58" s="23"/>
      <c r="I58" s="23"/>
      <c r="J58" s="23"/>
      <c r="K58" s="24"/>
      <c r="L58" s="23">
        <v>42</v>
      </c>
      <c r="M58" s="23"/>
      <c r="N58" s="23"/>
      <c r="O58" s="23"/>
      <c r="P58" s="23"/>
      <c r="Q58" s="23"/>
      <c r="R58" s="23"/>
      <c r="S58" s="23"/>
      <c r="T58" s="23"/>
      <c r="U58" s="23"/>
    </row>
  </sheetData>
  <pageMargins left="0.75" right="0.75" top="1" bottom="1" header="0.3" footer="0.3"/>
  <pageSetup firstPageNumber="1" fitToHeight="1" fitToWidth="1" scale="100"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