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adMe" sheetId="1" state="visible" r:id="rId2"/>
    <sheet name="foram_counts" sheetId="2" state="visible" r:id="rId3"/>
    <sheet name="foram_%" sheetId="3" state="visible" r:id="rId4"/>
    <sheet name="nanno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<sst xmlns="http://schemas.openxmlformats.org/spreadsheetml/2006/main" count="1138" uniqueCount="363">
  <si>
    <t xml:space="preserve">This dataset contains data used in: </t>
  </si>
  <si>
    <t xml:space="preserve">Weitkamp, T.M., Razmjooei, M.J. , Pearson, P.N., H.K. Coxall (2024) Upper Oligocene to Pleistocene planktonic foraminifera stratigraphy at North Atlantic DSDP Site 407, Reykjanes Ridge: diversity trends and biozonation using modern Neogene taxonomic concepts. Journal of Micropalaeontology</t>
  </si>
  <si>
    <t xml:space="preserve">Data are provided in 3 tabs with the following names:</t>
  </si>
  <si>
    <t xml:space="preserve">foram_ counts; foram_%; nannos</t>
  </si>
  <si>
    <t xml:space="preserve">For data in each tab, please note the following information:</t>
  </si>
  <si>
    <t xml:space="preserve">TAB: foram_counts</t>
  </si>
  <si>
    <t xml:space="preserve">Raw total counts of planktonic foraminifera from each sample in the &gt;125µm size fraction. Rare species identified outside the counting area are indicated with semi-quantitative estimates; P = present, R = rare. Each row represents a sample, with columns detailing the sample depth in meters below seafloor (mbsf), taxonomic identification, total counts, fragment counts, Preservation (G = good; M = moderate; B = bad), ice rafted debris (D = dominant; A = abundant; F = few), biosilica (P = present, H = high, D = dominant)</t>
  </si>
  <si>
    <t xml:space="preserve">Relative abundance in percentages of planktonic foraminifera from each sample in the &gt;125µm size fraction. Each row represents a sample, with columns detailing the sample depth in meters below seafloor (mbsf), taxonomic identification, and the relative abundance in percentages based on the raw total counts from tab foram_counts.</t>
  </si>
  <si>
    <t xml:space="preserve">TAB: nannos</t>
  </si>
  <si>
    <t xml:space="preserve">Semi-quantitative estimates of calcareous nannofossils. Each row corresponds to a sample, with columns for sample ID, taxonomic identification, estimate type (e.g., rare, common, abundant).</t>
  </si>
  <si>
    <t xml:space="preserve">Sample 407- (cm)</t>
  </si>
  <si>
    <t xml:space="preserve">Depth (mbsf)</t>
  </si>
  <si>
    <t xml:space="preserve">Catapsydrax unicavus</t>
  </si>
  <si>
    <t xml:space="preserve">Catapsydrax dissimilis</t>
  </si>
  <si>
    <r>
      <rPr>
        <i val="true"/>
        <sz val="11"/>
        <color rgb="FF000000"/>
        <rFont val="Calibri"/>
        <family val="2"/>
        <charset val="1"/>
      </rPr>
      <t xml:space="preserve">Catapsydrax </t>
    </r>
    <r>
      <rPr>
        <sz val="11"/>
        <color rgb="FF000000"/>
        <rFont val="Calibri"/>
        <family val="2"/>
        <charset val="1"/>
      </rPr>
      <t xml:space="preserve">cf. </t>
    </r>
    <r>
      <rPr>
        <i val="true"/>
        <sz val="11"/>
        <color rgb="FF000000"/>
        <rFont val="Calibri"/>
        <family val="2"/>
        <charset val="1"/>
      </rPr>
      <t xml:space="preserve">indianus</t>
    </r>
  </si>
  <si>
    <t xml:space="preserve">Ciperoella ciperoensis</t>
  </si>
  <si>
    <t xml:space="preserve">Ciperoella pseudociperoensis</t>
  </si>
  <si>
    <t xml:space="preserve">Dentoglobigerina galavisi</t>
  </si>
  <si>
    <t xml:space="preserve">Dentoglobigerina tapuriensis</t>
  </si>
  <si>
    <t xml:space="preserve">Dentoglobigerina tripartita</t>
  </si>
  <si>
    <t xml:space="preserve">Dentoglobigerina venezuelana</t>
  </si>
  <si>
    <t xml:space="preserve">Dentoglobigerina baroemoenensis</t>
  </si>
  <si>
    <t xml:space="preserve">Dentoglobigerina altispira</t>
  </si>
  <si>
    <t xml:space="preserve">Dentoglobigerina globosa</t>
  </si>
  <si>
    <t xml:space="preserve">Dentoglobigerina sp.</t>
  </si>
  <si>
    <t xml:space="preserve">Dentoglobigerina spp.</t>
  </si>
  <si>
    <t xml:space="preserve">Globoquadrina dehiscens</t>
  </si>
  <si>
    <t xml:space="preserve">Globigerina bulloides</t>
  </si>
  <si>
    <t xml:space="preserve">Globigerina falconensis</t>
  </si>
  <si>
    <t xml:space="preserve">Globigerina umbilicata</t>
  </si>
  <si>
    <r>
      <rPr>
        <i val="true"/>
        <sz val="11"/>
        <color rgb="FF000000"/>
        <rFont val="Calibri"/>
        <family val="2"/>
        <charset val="1"/>
      </rPr>
      <t xml:space="preserve">Globigerina</t>
    </r>
    <r>
      <rPr>
        <sz val="11"/>
        <color rgb="FF000000"/>
        <rFont val="Calibri"/>
        <family val="2"/>
        <charset val="1"/>
      </rPr>
      <t xml:space="preserve"> cf.</t>
    </r>
    <r>
      <rPr>
        <i val="true"/>
        <sz val="11"/>
        <color rgb="FF000000"/>
        <rFont val="Calibri"/>
        <family val="2"/>
        <charset val="1"/>
      </rPr>
      <t xml:space="preserve"> cariacoensis</t>
    </r>
  </si>
  <si>
    <r>
      <rPr>
        <sz val="11"/>
        <color rgb="FF000000"/>
        <rFont val="Calibri"/>
        <family val="2"/>
        <charset val="1"/>
      </rPr>
      <t xml:space="preserve">Globigerina cf.</t>
    </r>
    <r>
      <rPr>
        <i val="true"/>
        <sz val="11"/>
        <color rgb="FF000000"/>
        <rFont val="Calibri"/>
        <family val="2"/>
        <charset val="1"/>
      </rPr>
      <t xml:space="preserve"> eamesi</t>
    </r>
  </si>
  <si>
    <t xml:space="preserve">Globigerinella obesa</t>
  </si>
  <si>
    <t xml:space="preserve">Globigerinella praesiphonifera</t>
  </si>
  <si>
    <t xml:space="preserve">Globigerinella siphonifera</t>
  </si>
  <si>
    <t xml:space="preserve">Globorotalia praescitula</t>
  </si>
  <si>
    <t xml:space="preserve">Globorotalia scitula</t>
  </si>
  <si>
    <t xml:space="preserve">Globorotalia hirsuta</t>
  </si>
  <si>
    <t xml:space="preserve">Globorotalia archeomenardii</t>
  </si>
  <si>
    <t xml:space="preserve">Globorotalia praemenardii</t>
  </si>
  <si>
    <t xml:space="preserve">Globorotaliacrassaformis</t>
  </si>
  <si>
    <t xml:space="preserve">Globorotalia truncatulinoides</t>
  </si>
  <si>
    <t xml:space="preserve">Globorotalia zealandica</t>
  </si>
  <si>
    <t xml:space="preserve">Globorotalia challengeri</t>
  </si>
  <si>
    <t xml:space="preserve">Globorotalia spp.</t>
  </si>
  <si>
    <t xml:space="preserve">Globoconella miotumida</t>
  </si>
  <si>
    <t xml:space="preserve">Globoconella puncticulata</t>
  </si>
  <si>
    <t xml:space="preserve">Globoconella inflata</t>
  </si>
  <si>
    <t xml:space="preserve">Globorotaloidessuteri</t>
  </si>
  <si>
    <t xml:space="preserve">Globorotaloides stainforthi</t>
  </si>
  <si>
    <t xml:space="preserve">Globorotaloides hexagonus</t>
  </si>
  <si>
    <t xml:space="preserve">Globoturborotalita ouachitaensis</t>
  </si>
  <si>
    <t xml:space="preserve">Globoturborotalita woodi</t>
  </si>
  <si>
    <t xml:space="preserve">Globoturborotalita euapertura</t>
  </si>
  <si>
    <t xml:space="preserve">Globoturborotalita connecta</t>
  </si>
  <si>
    <r>
      <rPr>
        <i val="true"/>
        <sz val="11"/>
        <color rgb="FF000000"/>
        <rFont val="Calibri"/>
        <family val="2"/>
        <charset val="1"/>
      </rPr>
      <t xml:space="preserve">Globoturborotalita </t>
    </r>
    <r>
      <rPr>
        <sz val="11"/>
        <color rgb="FF000000"/>
        <rFont val="Calibri"/>
        <family val="2"/>
        <charset val="1"/>
      </rPr>
      <t xml:space="preserve">cf</t>
    </r>
    <r>
      <rPr>
        <i val="true"/>
        <sz val="11"/>
        <color rgb="FF000000"/>
        <rFont val="Calibri"/>
        <family val="2"/>
        <charset val="1"/>
      </rPr>
      <t xml:space="preserve">. connecta</t>
    </r>
  </si>
  <si>
    <t xml:space="preserve">Globoturborotalita apertura</t>
  </si>
  <si>
    <t xml:space="preserve">Globoturborotalita decoraperta</t>
  </si>
  <si>
    <t xml:space="preserve">Paragloborotalia nana</t>
  </si>
  <si>
    <t xml:space="preserve">Paragloborotalia siakensis</t>
  </si>
  <si>
    <t xml:space="preserve">Paragloborotalia semivera</t>
  </si>
  <si>
    <t xml:space="preserve">Paragloborotalia birnageae</t>
  </si>
  <si>
    <t xml:space="preserve">Paragloborotalia mayeri</t>
  </si>
  <si>
    <t xml:space="preserve">Paragloborotalia pseudokugleri</t>
  </si>
  <si>
    <t xml:space="preserve">Paragloborotalia kugleri</t>
  </si>
  <si>
    <t xml:space="preserve">Paragloborotalia acrostoma</t>
  </si>
  <si>
    <t xml:space="preserve">Paragloborotalia continuosa</t>
  </si>
  <si>
    <r>
      <rPr>
        <i val="true"/>
        <sz val="11"/>
        <color rgb="FF000000"/>
        <rFont val="Calibri"/>
        <family val="2"/>
        <charset val="1"/>
      </rPr>
      <t xml:space="preserve">Paragloborotalia</t>
    </r>
    <r>
      <rPr>
        <sz val="11"/>
        <color rgb="FF000000"/>
        <rFont val="Calibri"/>
        <family val="2"/>
        <charset val="1"/>
      </rPr>
      <t xml:space="preserve"> sp.</t>
    </r>
  </si>
  <si>
    <r>
      <rPr>
        <i val="true"/>
        <sz val="11"/>
        <color rgb="FF000000"/>
        <rFont val="Calibri"/>
        <family val="2"/>
        <charset val="1"/>
      </rPr>
      <t xml:space="preserve">Paragloborotalia</t>
    </r>
    <r>
      <rPr>
        <sz val="11"/>
        <color rgb="FF000000"/>
        <rFont val="Calibri"/>
        <family val="2"/>
        <charset val="1"/>
      </rPr>
      <t xml:space="preserve"> spp.</t>
    </r>
  </si>
  <si>
    <t xml:space="preserve">Neogloboquadrina praeatlantica</t>
  </si>
  <si>
    <r>
      <rPr>
        <i val="true"/>
        <sz val="11"/>
        <color rgb="FF000000"/>
        <rFont val="Calibri"/>
        <family val="2"/>
        <charset val="1"/>
      </rPr>
      <t xml:space="preserve">Neogloboquadrina atlantica </t>
    </r>
    <r>
      <rPr>
        <sz val="11"/>
        <color rgb="FF000000"/>
        <rFont val="Calibri"/>
        <family val="2"/>
        <charset val="1"/>
      </rPr>
      <t xml:space="preserve">sinistral</t>
    </r>
  </si>
  <si>
    <r>
      <rPr>
        <i val="true"/>
        <sz val="11"/>
        <color rgb="FF000000"/>
        <rFont val="Calibri"/>
        <family val="2"/>
        <charset val="1"/>
      </rPr>
      <t xml:space="preserve">Neogloboquadrina atlantica </t>
    </r>
    <r>
      <rPr>
        <sz val="11"/>
        <color rgb="FF000000"/>
        <rFont val="Calibri"/>
        <family val="2"/>
        <charset val="1"/>
      </rPr>
      <t xml:space="preserve">dextral</t>
    </r>
  </si>
  <si>
    <t xml:space="preserve">Neogloboquadrina acostaensis</t>
  </si>
  <si>
    <r>
      <rPr>
        <i val="true"/>
        <sz val="11"/>
        <color rgb="FF000000"/>
        <rFont val="Calibri"/>
        <family val="2"/>
        <charset val="1"/>
      </rPr>
      <t xml:space="preserve">Neogloboquadrina</t>
    </r>
    <r>
      <rPr>
        <sz val="11"/>
        <color rgb="FF000000"/>
        <rFont val="Calibri"/>
        <family val="2"/>
        <charset val="1"/>
      </rPr>
      <t xml:space="preserve"> cf.</t>
    </r>
    <r>
      <rPr>
        <i val="true"/>
        <sz val="11"/>
        <color rgb="FF000000"/>
        <rFont val="Calibri"/>
        <family val="2"/>
        <charset val="1"/>
      </rPr>
      <t xml:space="preserve"> acostaensis</t>
    </r>
  </si>
  <si>
    <t xml:space="preserve">Neogloboquadrina humerosa</t>
  </si>
  <si>
    <t xml:space="preserve">Neogloboquadrina dutertrei</t>
  </si>
  <si>
    <t xml:space="preserve">Neogloboquadrina incompta</t>
  </si>
  <si>
    <t xml:space="preserve">Neogloboquadrina pachyderma</t>
  </si>
  <si>
    <t xml:space="preserve">Globigerinoides neoparawoodi</t>
  </si>
  <si>
    <t xml:space="preserve">Globigerinoides ruber</t>
  </si>
  <si>
    <t xml:space="preserve">Trilobatus quadrilobatus</t>
  </si>
  <si>
    <t xml:space="preserve">Trilobatus bisphericus</t>
  </si>
  <si>
    <t xml:space="preserve">Trilobatus immaturus</t>
  </si>
  <si>
    <t xml:space="preserve">Trilobatus trilobus</t>
  </si>
  <si>
    <t xml:space="preserve">Orbulina suturalis</t>
  </si>
  <si>
    <t xml:space="preserve">Orbulina universa</t>
  </si>
  <si>
    <t xml:space="preserve">Sphaeroidinellopsis paenedehiscens</t>
  </si>
  <si>
    <t xml:space="preserve">Turborotalita quinqueloba</t>
  </si>
  <si>
    <t xml:space="preserve">Cassigerinella chipolensis</t>
  </si>
  <si>
    <t xml:space="preserve">Globigerinita glutinata</t>
  </si>
  <si>
    <t xml:space="preserve">Globigerinita uvula</t>
  </si>
  <si>
    <t xml:space="preserve">Orcadia riedeli</t>
  </si>
  <si>
    <t xml:space="preserve">Tenuitella munda</t>
  </si>
  <si>
    <t xml:space="preserve">Tenuitella angustiumbilicata</t>
  </si>
  <si>
    <t xml:space="preserve">Tenuitella clemenciae</t>
  </si>
  <si>
    <t xml:space="preserve">Tenuitellita fleisheri</t>
  </si>
  <si>
    <t xml:space="preserve">Fragments</t>
  </si>
  <si>
    <t xml:space="preserve">Preservation</t>
  </si>
  <si>
    <t xml:space="preserve">Ice Rafted Debris</t>
  </si>
  <si>
    <t xml:space="preserve">Biosilica</t>
  </si>
  <si>
    <t xml:space="preserve">1R-1, 57-60</t>
  </si>
  <si>
    <t xml:space="preserve">R</t>
  </si>
  <si>
    <t xml:space="preserve">G</t>
  </si>
  <si>
    <t xml:space="preserve">D</t>
  </si>
  <si>
    <t xml:space="preserve">P</t>
  </si>
  <si>
    <t xml:space="preserve">1R-2, 56-58</t>
  </si>
  <si>
    <t xml:space="preserve">1R-3, 56-58</t>
  </si>
  <si>
    <t xml:space="preserve">2R-1, 58-60</t>
  </si>
  <si>
    <t xml:space="preserve">2R-2, 56-59</t>
  </si>
  <si>
    <t xml:space="preserve">2R-3, 56-58</t>
  </si>
  <si>
    <t xml:space="preserve">3R-1, 55-58</t>
  </si>
  <si>
    <t xml:space="preserve">A</t>
  </si>
  <si>
    <t xml:space="preserve">3R-2, 55-58</t>
  </si>
  <si>
    <t xml:space="preserve">3R-3, 55-58</t>
  </si>
  <si>
    <t xml:space="preserve">4R-1, 55-58</t>
  </si>
  <si>
    <t xml:space="preserve">4R-2, 55-58</t>
  </si>
  <si>
    <t xml:space="preserve">4R-3, 55-58</t>
  </si>
  <si>
    <t xml:space="preserve">5R-1, 56-58</t>
  </si>
  <si>
    <t xml:space="preserve">5R-2, 50-52</t>
  </si>
  <si>
    <t xml:space="preserve">5R-3, 56-58</t>
  </si>
  <si>
    <t xml:space="preserve">6R-1, 56-58</t>
  </si>
  <si>
    <t xml:space="preserve">F</t>
  </si>
  <si>
    <t xml:space="preserve">6R-2, 56-58</t>
  </si>
  <si>
    <t xml:space="preserve">6R-3, 55-58</t>
  </si>
  <si>
    <t xml:space="preserve">H</t>
  </si>
  <si>
    <t xml:space="preserve">7R-1, 56-58</t>
  </si>
  <si>
    <t xml:space="preserve">7R-2, 56-58</t>
  </si>
  <si>
    <t xml:space="preserve">8R-1, 56-58</t>
  </si>
  <si>
    <t xml:space="preserve">8R-2, 56-58</t>
  </si>
  <si>
    <t xml:space="preserve">9R-2, 53-55</t>
  </si>
  <si>
    <t xml:space="preserve">10R-1, 56-58</t>
  </si>
  <si>
    <t xml:space="preserve">10R-2, 55-57</t>
  </si>
  <si>
    <t xml:space="preserve">10R-3, 55-58</t>
  </si>
  <si>
    <t xml:space="preserve">11R-1, 56-58</t>
  </si>
  <si>
    <t xml:space="preserve">11R-2, 56-58</t>
  </si>
  <si>
    <t xml:space="preserve">11R-3, 56-58</t>
  </si>
  <si>
    <t xml:space="preserve">12R-1, 56-58</t>
  </si>
  <si>
    <t xml:space="preserve">12R-2, 56-58</t>
  </si>
  <si>
    <t xml:space="preserve">12R-3, 56-58</t>
  </si>
  <si>
    <t xml:space="preserve">13R-1, 56-58</t>
  </si>
  <si>
    <t xml:space="preserve">13R-2, 56-58</t>
  </si>
  <si>
    <t xml:space="preserve">13R-3, 56-58</t>
  </si>
  <si>
    <t xml:space="preserve"> </t>
  </si>
  <si>
    <t xml:space="preserve">14R-1, 56-58</t>
  </si>
  <si>
    <t xml:space="preserve">14R-2, 56-58</t>
  </si>
  <si>
    <t xml:space="preserve">14R-3, 56-58</t>
  </si>
  <si>
    <t xml:space="preserve">16R-1, 56-58</t>
  </si>
  <si>
    <t xml:space="preserve">16R-2, 56-58</t>
  </si>
  <si>
    <t xml:space="preserve">16R-3, 56-58</t>
  </si>
  <si>
    <t xml:space="preserve">17R-1, 56-58</t>
  </si>
  <si>
    <t xml:space="preserve">17R-2, 56-58</t>
  </si>
  <si>
    <t xml:space="preserve">17R-3, 53-55</t>
  </si>
  <si>
    <t xml:space="preserve">18R-1, 56-58</t>
  </si>
  <si>
    <t xml:space="preserve">18R-2, 56-58</t>
  </si>
  <si>
    <t xml:space="preserve">18R-3, 56-58</t>
  </si>
  <si>
    <t xml:space="preserve">19R-1, 56-58</t>
  </si>
  <si>
    <t xml:space="preserve">19R-2, 56-58</t>
  </si>
  <si>
    <t xml:space="preserve">19R-3, 56-58</t>
  </si>
  <si>
    <t xml:space="preserve">20R-1, 100-102</t>
  </si>
  <si>
    <t xml:space="preserve">M</t>
  </si>
  <si>
    <t xml:space="preserve">21R-1, 46-48</t>
  </si>
  <si>
    <t xml:space="preserve">22R-1, 56-58</t>
  </si>
  <si>
    <t xml:space="preserve">22R-2, 56-58</t>
  </si>
  <si>
    <t xml:space="preserve">22R-3, 50-52</t>
  </si>
  <si>
    <t xml:space="preserve">23R-1, 56-58</t>
  </si>
  <si>
    <t xml:space="preserve">R?</t>
  </si>
  <si>
    <t xml:space="preserve">23R-2, 56-58</t>
  </si>
  <si>
    <t xml:space="preserve">23R-3, 56-58</t>
  </si>
  <si>
    <t xml:space="preserve">24R-1, 56-58</t>
  </si>
  <si>
    <t xml:space="preserve">24R-2, 56-58</t>
  </si>
  <si>
    <t xml:space="preserve">B</t>
  </si>
  <si>
    <t xml:space="preserve">24R-3, 56-58</t>
  </si>
  <si>
    <t xml:space="preserve">25R-1, 30-32</t>
  </si>
  <si>
    <t xml:space="preserve">26R-1, 30-32</t>
  </si>
  <si>
    <t xml:space="preserve">28R-1, 56-58</t>
  </si>
  <si>
    <t xml:space="preserve">28R-2, 56-58</t>
  </si>
  <si>
    <t xml:space="preserve">28R-3, 56-58</t>
  </si>
  <si>
    <t xml:space="preserve">29R-1, 56-58</t>
  </si>
  <si>
    <t xml:space="preserve">29R-2, 20-22</t>
  </si>
  <si>
    <t xml:space="preserve">29R-3, 20-22</t>
  </si>
  <si>
    <t xml:space="preserve">1?</t>
  </si>
  <si>
    <t xml:space="preserve">30R-1, 56-58</t>
  </si>
  <si>
    <t xml:space="preserve">30R-2, 56-58</t>
  </si>
  <si>
    <t xml:space="preserve">30R-3, 56-58</t>
  </si>
  <si>
    <t xml:space="preserve">31R-4, 46-48</t>
  </si>
  <si>
    <t xml:space="preserve">32R-1, 25-27</t>
  </si>
  <si>
    <t xml:space="preserve">35R-1, 86-88</t>
  </si>
  <si>
    <t xml:space="preserve">36R-1, 50-52</t>
  </si>
  <si>
    <t xml:space="preserve">C</t>
  </si>
  <si>
    <t xml:space="preserve">Braarudosphaera bigelowii</t>
  </si>
  <si>
    <t xml:space="preserve">Big Reticulofenestra</t>
  </si>
  <si>
    <t xml:space="preserve">Chiasmolithus altus</t>
  </si>
  <si>
    <t xml:space="preserve">Zygrhablithus bijugatus</t>
  </si>
  <si>
    <t xml:space="preserve">Helicosphaera recta</t>
  </si>
  <si>
    <t xml:space="preserve">Reticulofenestra sp.</t>
  </si>
  <si>
    <t xml:space="preserve">Sphenolithus puniceus</t>
  </si>
  <si>
    <t xml:space="preserve">Cyclocargolithus floridanus</t>
  </si>
  <si>
    <t xml:space="preserve">Helicosphaera euphratis</t>
  </si>
  <si>
    <t xml:space="preserve">Discoaster deflanderi</t>
  </si>
  <si>
    <t xml:space="preserve">Reticulofenestra daviesii</t>
  </si>
  <si>
    <t xml:space="preserve">Sphenolithus moriformis</t>
  </si>
  <si>
    <t xml:space="preserve">Pontosphaera multipora</t>
  </si>
  <si>
    <t xml:space="preserve">Coccolithus pelagicus</t>
  </si>
  <si>
    <t xml:space="preserve">Reticulofenestra spp.</t>
  </si>
  <si>
    <t xml:space="preserve">Discoaster spp.</t>
  </si>
  <si>
    <t xml:space="preserve">Triquetrorhabdulus carinatus</t>
  </si>
  <si>
    <t xml:space="preserve">Helicosphaera ampliaperta group</t>
  </si>
  <si>
    <t xml:space="preserve">Coronocyclus nitescens</t>
  </si>
  <si>
    <t xml:space="preserve">Discoaster cf. D.druggii</t>
  </si>
  <si>
    <t xml:space="preserve">Helicosphaera perch-nielseniae</t>
  </si>
  <si>
    <t xml:space="preserve">Helicosphaera cf. H. mediterranea</t>
  </si>
  <si>
    <t xml:space="preserve">Helicosphaera carteri</t>
  </si>
  <si>
    <t xml:space="preserve">Calcidiscus leptoporus</t>
  </si>
  <si>
    <t xml:space="preserve">Umbilicosphaera rotula</t>
  </si>
  <si>
    <t xml:space="preserve">Reticulofenestra pseudoumbilicus</t>
  </si>
  <si>
    <t xml:space="preserve">Sphenolithus abies</t>
  </si>
  <si>
    <t xml:space="preserve">Pontosphaera sp.</t>
  </si>
  <si>
    <t xml:space="preserve">Helicosphaera magnifica</t>
  </si>
  <si>
    <t xml:space="preserve">Sphenolithus heteromorphus</t>
  </si>
  <si>
    <t xml:space="preserve">Discoaster variabilis</t>
  </si>
  <si>
    <t xml:space="preserve">Discoaster brouweri</t>
  </si>
  <si>
    <t xml:space="preserve">Helicosphaera sellii</t>
  </si>
  <si>
    <t xml:space="preserve">Discoaster quinqueramus</t>
  </si>
  <si>
    <t xml:space="preserve">Gephyrocapsa small</t>
  </si>
  <si>
    <t xml:space="preserve">Pontosphaera cf. P. japonica</t>
  </si>
  <si>
    <t xml:space="preserve">Amaurolithus tricorniculatus</t>
  </si>
  <si>
    <t xml:space="preserve">Scyphosphaera lagena</t>
  </si>
  <si>
    <t xml:space="preserve">Pseudoemiliania lacunosa</t>
  </si>
  <si>
    <t xml:space="preserve">Gephyrocapsa caribbeanica</t>
  </si>
  <si>
    <t xml:space="preserve">Syracosphaera histrica</t>
  </si>
  <si>
    <t xml:space="preserve">Gephyrocapsa muellerae</t>
  </si>
  <si>
    <t xml:space="preserve">Gephyrocapsa oceanica</t>
  </si>
  <si>
    <t xml:space="preserve">Emiliania huxleyi</t>
  </si>
  <si>
    <t xml:space="preserve">Paleogene species</t>
  </si>
  <si>
    <t xml:space="preserve">Cretaceous species</t>
  </si>
  <si>
    <t xml:space="preserve">Silica Spicules (e.g., Diatom debris)</t>
  </si>
  <si>
    <t xml:space="preserve">407-1R-1, 57-60cm</t>
  </si>
  <si>
    <t xml:space="preserve">0.57</t>
  </si>
  <si>
    <t xml:space="preserve">?</t>
  </si>
  <si>
    <t xml:space="preserve">407-1R-2, 56-58cm</t>
  </si>
  <si>
    <t xml:space="preserve">2.06</t>
  </si>
  <si>
    <t xml:space="preserve">407-1R-3, 56-58cm</t>
  </si>
  <si>
    <t xml:space="preserve">3.56</t>
  </si>
  <si>
    <t xml:space="preserve">407-2R-1, 58-60cm</t>
  </si>
  <si>
    <t xml:space="preserve">6.58</t>
  </si>
  <si>
    <t xml:space="preserve">407-2R-2, 56-59cm</t>
  </si>
  <si>
    <t xml:space="preserve">8.06</t>
  </si>
  <si>
    <t xml:space="preserve">407-2R-3, 56-58cm</t>
  </si>
  <si>
    <t xml:space="preserve">9.56</t>
  </si>
  <si>
    <t xml:space="preserve">407-3R-1, 55-58cm</t>
  </si>
  <si>
    <t xml:space="preserve">16.05</t>
  </si>
  <si>
    <t xml:space="preserve">407-3R-2, 55-58cm</t>
  </si>
  <si>
    <t xml:space="preserve">17.55</t>
  </si>
  <si>
    <t xml:space="preserve">407-3R-3, 55-58cm</t>
  </si>
  <si>
    <t xml:space="preserve">19.05</t>
  </si>
  <si>
    <t xml:space="preserve">407-4R-1, 55-58cm</t>
  </si>
  <si>
    <t xml:space="preserve">25.55</t>
  </si>
  <si>
    <t xml:space="preserve">407-4R-2, 55-58cm</t>
  </si>
  <si>
    <t xml:space="preserve">27.05</t>
  </si>
  <si>
    <t xml:space="preserve">407-4R-3, 55-58cm</t>
  </si>
  <si>
    <t xml:space="preserve">28.55</t>
  </si>
  <si>
    <t xml:space="preserve">407-5R-1, 56-58cm</t>
  </si>
  <si>
    <t xml:space="preserve">35.06</t>
  </si>
  <si>
    <t xml:space="preserve">407-5R-2, 50-52cm</t>
  </si>
  <si>
    <t xml:space="preserve">36.5</t>
  </si>
  <si>
    <t xml:space="preserve">407-5R-3, 56-58cm</t>
  </si>
  <si>
    <t xml:space="preserve">38.06</t>
  </si>
  <si>
    <t xml:space="preserve">407-6R-1, 56-58cm</t>
  </si>
  <si>
    <t xml:space="preserve">44.56</t>
  </si>
  <si>
    <t xml:space="preserve">407-6R-2, 56-58cm</t>
  </si>
  <si>
    <t xml:space="preserve">46.06</t>
  </si>
  <si>
    <t xml:space="preserve">407-6R-3, 55-58cm</t>
  </si>
  <si>
    <t xml:space="preserve">47.48</t>
  </si>
  <si>
    <t xml:space="preserve">407-7R-1, 56-58cm</t>
  </si>
  <si>
    <t xml:space="preserve">54.56</t>
  </si>
  <si>
    <t xml:space="preserve">407-7R-2, 56-58cm</t>
  </si>
  <si>
    <t xml:space="preserve">56.06</t>
  </si>
  <si>
    <t xml:space="preserve">407-8R-1, 56-58cm</t>
  </si>
  <si>
    <t xml:space="preserve">63.56</t>
  </si>
  <si>
    <t xml:space="preserve">407-8R-2, 56-58cm</t>
  </si>
  <si>
    <t xml:space="preserve">65.06</t>
  </si>
  <si>
    <t xml:space="preserve">407-9R-2, 53-55cm</t>
  </si>
  <si>
    <t xml:space="preserve">73.58</t>
  </si>
  <si>
    <t xml:space="preserve">407-10R-1, 56-58cm</t>
  </si>
  <si>
    <t xml:space="preserve">82.56</t>
  </si>
  <si>
    <t xml:space="preserve">407-10R-2, 55-57cm</t>
  </si>
  <si>
    <t xml:space="preserve">84.05</t>
  </si>
  <si>
    <t xml:space="preserve">407-10R-3, 55-58cm</t>
  </si>
  <si>
    <t xml:space="preserve">85.55</t>
  </si>
  <si>
    <t xml:space="preserve">407-11R-1, 56-58cm</t>
  </si>
  <si>
    <t xml:space="preserve">92.06</t>
  </si>
  <si>
    <t xml:space="preserve">407-11R-2, 56-58cm</t>
  </si>
  <si>
    <t xml:space="preserve">93.56</t>
  </si>
  <si>
    <t xml:space="preserve">407-11R-3, 56-58cm</t>
  </si>
  <si>
    <t xml:space="preserve">95.06</t>
  </si>
  <si>
    <t xml:space="preserve">407-12R-1, 56-58cm</t>
  </si>
  <si>
    <t xml:space="preserve">101.56</t>
  </si>
  <si>
    <t xml:space="preserve">407-12R-2, 56-58cm</t>
  </si>
  <si>
    <t xml:space="preserve">103.06</t>
  </si>
  <si>
    <t xml:space="preserve">407-12R-3, 56-58cm</t>
  </si>
  <si>
    <t xml:space="preserve">104.56</t>
  </si>
  <si>
    <t xml:space="preserve">407-13R-1, 56-58cm</t>
  </si>
  <si>
    <t xml:space="preserve">111.06</t>
  </si>
  <si>
    <t xml:space="preserve">407-13R-2, 56-58cm</t>
  </si>
  <si>
    <t xml:space="preserve">112.56</t>
  </si>
  <si>
    <t xml:space="preserve">407-13R-3, 56-58cm</t>
  </si>
  <si>
    <t xml:space="preserve">114.06</t>
  </si>
  <si>
    <t xml:space="preserve">407-14R-1, 56-58cm</t>
  </si>
  <si>
    <t xml:space="preserve">120.56</t>
  </si>
  <si>
    <t xml:space="preserve">407-14R-2, 56-58cm</t>
  </si>
  <si>
    <t xml:space="preserve">122.06</t>
  </si>
  <si>
    <t xml:space="preserve">407-14R-3, 56-58cm</t>
  </si>
  <si>
    <t xml:space="preserve">123.56</t>
  </si>
  <si>
    <t xml:space="preserve">407-16R-1, 56-58cm</t>
  </si>
  <si>
    <t xml:space="preserve">139.56</t>
  </si>
  <si>
    <t xml:space="preserve">407-16R-2, 56-58cm</t>
  </si>
  <si>
    <t xml:space="preserve">141.06</t>
  </si>
  <si>
    <t xml:space="preserve">407-16R-3, 56-58cm</t>
  </si>
  <si>
    <t xml:space="preserve">142.4</t>
  </si>
  <si>
    <t xml:space="preserve">407-17R-1, 56-58cm</t>
  </si>
  <si>
    <t xml:space="preserve">149.06</t>
  </si>
  <si>
    <t xml:space="preserve">407-17R-2, 56-58cm</t>
  </si>
  <si>
    <t xml:space="preserve">150.56</t>
  </si>
  <si>
    <t xml:space="preserve">407-17R-3, 53-55cm</t>
  </si>
  <si>
    <t xml:space="preserve">152.03</t>
  </si>
  <si>
    <t xml:space="preserve">407-18R-1, 56-58cm</t>
  </si>
  <si>
    <t xml:space="preserve">158.56</t>
  </si>
  <si>
    <t xml:space="preserve">407-18R-2, 56-58cm</t>
  </si>
  <si>
    <t xml:space="preserve">160.06</t>
  </si>
  <si>
    <t xml:space="preserve">407-18R-3, 56-58cm</t>
  </si>
  <si>
    <t xml:space="preserve">161.56</t>
  </si>
  <si>
    <t xml:space="preserve">407-19R-1, 56-58cm</t>
  </si>
  <si>
    <t xml:space="preserve">168.06</t>
  </si>
  <si>
    <t xml:space="preserve">407-19R-2, 56-58cm</t>
  </si>
  <si>
    <t xml:space="preserve">169.56</t>
  </si>
  <si>
    <t xml:space="preserve">407-19R-3, 56-58cm</t>
  </si>
  <si>
    <t xml:space="preserve">171.06</t>
  </si>
  <si>
    <t xml:space="preserve">407-20R-1 100-102cm</t>
  </si>
  <si>
    <t xml:space="preserve">407-21R-1 46-48cm</t>
  </si>
  <si>
    <t xml:space="preserve">407-22R-1 56-58cm</t>
  </si>
  <si>
    <t xml:space="preserve">407-22R-2 56-58cm</t>
  </si>
  <si>
    <t xml:space="preserve">407-22R-3 50-52cm</t>
  </si>
  <si>
    <t xml:space="preserve">407-23R-1 56-58cm</t>
  </si>
  <si>
    <t xml:space="preserve">407-23R-2 56-58cm</t>
  </si>
  <si>
    <t xml:space="preserve">407-23R-3 56-58cm</t>
  </si>
  <si>
    <t xml:space="preserve">407-24R-1 56-58cm</t>
  </si>
  <si>
    <t xml:space="preserve">407-24R-2 56-58cm</t>
  </si>
  <si>
    <t xml:space="preserve">407-24R-3 56-58cm</t>
  </si>
  <si>
    <t xml:space="preserve">407-25R-1 30-32cm</t>
  </si>
  <si>
    <t xml:space="preserve">407-26R-1 30-32cm</t>
  </si>
  <si>
    <t xml:space="preserve">407-28R-1 56-58cm</t>
  </si>
  <si>
    <t xml:space="preserve">407-28R-2 56-58cm</t>
  </si>
  <si>
    <t xml:space="preserve">407-28R-3 56-58cm</t>
  </si>
  <si>
    <t xml:space="preserve">407-29R-1 56-58cm</t>
  </si>
  <si>
    <t xml:space="preserve">407-29R-2 20-22cm</t>
  </si>
  <si>
    <t xml:space="preserve">407-29R-3 20-22cm</t>
  </si>
  <si>
    <t xml:space="preserve">407-30R-1 56-58cm</t>
  </si>
  <si>
    <t xml:space="preserve">407-30R-2 56-58cm</t>
  </si>
  <si>
    <t xml:space="preserve">407-30R-3 56-58cm</t>
  </si>
  <si>
    <t xml:space="preserve">407-31R-4 46-48cm</t>
  </si>
  <si>
    <t xml:space="preserve">407-32R-1 25-27cm</t>
  </si>
  <si>
    <t xml:space="preserve">407-35R-1 86-88cm</t>
  </si>
  <si>
    <t xml:space="preserve">407-36R-1 50-52cm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</si>
</sst>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B05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90" wrapText="true" indent="0" shrinkToFit="false"/>
      <protection locked="true" hidden="false"/>
    </xf>
    <xf numFmtId="165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5" zeroHeight="false" outlineLevelRow="0" outlineLevelCol="0"/>
  <cols>
    <col collapsed="false" customWidth="true" hidden="false" outlineLevel="0" max="1" min="1" style="0" width="69.18"/>
    <col collapsed="false" customWidth="true" hidden="false" outlineLevel="0" max="1025" min="2" style="0" width="8.49"/>
  </cols>
  <sheetData>
    <row r="1" customFormat="false" ht="14.5" hidden="false" customHeight="false" outlineLevel="0" collapsed="false">
      <c r="A1" s="0" t="s">
        <v>0</v>
      </c>
    </row>
    <row r="3" customFormat="false" ht="58" hidden="false" customHeight="false" outlineLevel="0" collapsed="false">
      <c r="A3" s="1" t="s">
        <v>1</v>
      </c>
    </row>
    <row r="5" customFormat="false" ht="14.5" hidden="false" customHeight="false" outlineLevel="0" collapsed="false">
      <c r="A5" s="0" t="s">
        <v>2</v>
      </c>
    </row>
    <row r="6" customFormat="false" ht="14.5" hidden="false" customHeight="false" outlineLevel="0" collapsed="false">
      <c r="A6" s="0" t="s">
        <v>3</v>
      </c>
    </row>
    <row r="8" customFormat="false" ht="14.5" hidden="false" customHeight="false" outlineLevel="0" collapsed="false">
      <c r="A8" s="0" t="s">
        <v>4</v>
      </c>
    </row>
    <row r="10" customFormat="false" ht="14.5" hidden="false" customHeight="false" outlineLevel="0" collapsed="false">
      <c r="A10" s="2" t="s">
        <v>5</v>
      </c>
    </row>
    <row r="11" customFormat="false" ht="101.5" hidden="false" customHeight="false" outlineLevel="0" collapsed="false">
      <c r="A11" s="1" t="s">
        <v>6</v>
      </c>
    </row>
    <row r="13" customFormat="false" ht="14.5" hidden="false" customHeight="false" outlineLevel="0" collapsed="false">
      <c r="A13" s="2" t="s">
        <v>5</v>
      </c>
    </row>
    <row r="14" customFormat="false" ht="72.5" hidden="false" customHeight="false" outlineLevel="0" collapsed="false">
      <c r="A14" s="1" t="s">
        <v>7</v>
      </c>
    </row>
    <row r="16" customFormat="false" ht="14.5" hidden="false" customHeight="false" outlineLevel="0" collapsed="false">
      <c r="A16" s="2" t="s">
        <v>8</v>
      </c>
    </row>
    <row r="17" customFormat="false" ht="43.5" hidden="false" customHeight="false" outlineLevel="0" collapsed="false">
      <c r="A17" s="3" t="s">
        <v>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N7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5" zeroHeight="false" outlineLevelRow="0" outlineLevelCol="0"/>
  <cols>
    <col collapsed="false" customWidth="true" hidden="false" outlineLevel="0" max="1" min="1" style="4" width="15.27"/>
    <col collapsed="false" customWidth="true" hidden="false" outlineLevel="0" max="2" min="2" style="4" width="6.18"/>
    <col collapsed="false" customWidth="true" hidden="false" outlineLevel="0" max="90" min="3" style="4" width="5.64"/>
    <col collapsed="false" customWidth="true" hidden="false" outlineLevel="0" max="92" min="91" style="4" width="8.72"/>
    <col collapsed="false" customWidth="true" hidden="false" outlineLevel="0" max="1025" min="93" style="5" width="8.72"/>
  </cols>
  <sheetData>
    <row r="1" customFormat="false" ht="196.5" hidden="false" customHeight="true" outlineLevel="0" collapsed="false">
      <c r="A1" s="6" t="s">
        <v>10</v>
      </c>
      <c r="B1" s="7" t="s">
        <v>11</v>
      </c>
      <c r="C1" s="8" t="s">
        <v>12</v>
      </c>
      <c r="D1" s="8" t="s">
        <v>13</v>
      </c>
      <c r="E1" s="8" t="s">
        <v>14</v>
      </c>
      <c r="F1" s="8" t="s">
        <v>15</v>
      </c>
      <c r="G1" s="8" t="s">
        <v>16</v>
      </c>
      <c r="H1" s="8" t="s">
        <v>17</v>
      </c>
      <c r="I1" s="8" t="s">
        <v>18</v>
      </c>
      <c r="J1" s="8" t="s">
        <v>19</v>
      </c>
      <c r="K1" s="8" t="s">
        <v>20</v>
      </c>
      <c r="L1" s="8" t="s">
        <v>21</v>
      </c>
      <c r="M1" s="8" t="s">
        <v>22</v>
      </c>
      <c r="N1" s="8" t="s">
        <v>23</v>
      </c>
      <c r="O1" s="9" t="s">
        <v>24</v>
      </c>
      <c r="P1" s="9" t="s">
        <v>25</v>
      </c>
      <c r="Q1" s="8" t="s">
        <v>26</v>
      </c>
      <c r="R1" s="8" t="s">
        <v>27</v>
      </c>
      <c r="S1" s="8" t="s">
        <v>28</v>
      </c>
      <c r="T1" s="8" t="s">
        <v>29</v>
      </c>
      <c r="U1" s="8" t="s">
        <v>30</v>
      </c>
      <c r="V1" s="9" t="s">
        <v>31</v>
      </c>
      <c r="W1" s="8" t="s">
        <v>32</v>
      </c>
      <c r="X1" s="8" t="s">
        <v>33</v>
      </c>
      <c r="Y1" s="8" t="s">
        <v>34</v>
      </c>
      <c r="Z1" s="8" t="s">
        <v>35</v>
      </c>
      <c r="AA1" s="8" t="s">
        <v>36</v>
      </c>
      <c r="AB1" s="8" t="s">
        <v>37</v>
      </c>
      <c r="AC1" s="8" t="s">
        <v>38</v>
      </c>
      <c r="AD1" s="8" t="s">
        <v>39</v>
      </c>
      <c r="AE1" s="8" t="s">
        <v>40</v>
      </c>
      <c r="AF1" s="8" t="s">
        <v>41</v>
      </c>
      <c r="AG1" s="8" t="s">
        <v>42</v>
      </c>
      <c r="AH1" s="8" t="s">
        <v>43</v>
      </c>
      <c r="AI1" s="10" t="s">
        <v>44</v>
      </c>
      <c r="AJ1" s="8" t="s">
        <v>45</v>
      </c>
      <c r="AK1" s="8" t="s">
        <v>46</v>
      </c>
      <c r="AL1" s="8" t="s">
        <v>47</v>
      </c>
      <c r="AM1" s="8" t="s">
        <v>48</v>
      </c>
      <c r="AN1" s="8" t="s">
        <v>49</v>
      </c>
      <c r="AO1" s="8" t="s">
        <v>50</v>
      </c>
      <c r="AP1" s="8" t="s">
        <v>51</v>
      </c>
      <c r="AQ1" s="8" t="s">
        <v>52</v>
      </c>
      <c r="AR1" s="8" t="s">
        <v>53</v>
      </c>
      <c r="AS1" s="8" t="s">
        <v>54</v>
      </c>
      <c r="AT1" s="8" t="s">
        <v>55</v>
      </c>
      <c r="AU1" s="8" t="s">
        <v>56</v>
      </c>
      <c r="AV1" s="8" t="s">
        <v>57</v>
      </c>
      <c r="AW1" s="8" t="s">
        <v>58</v>
      </c>
      <c r="AX1" s="8" t="s">
        <v>59</v>
      </c>
      <c r="AY1" s="8" t="s">
        <v>60</v>
      </c>
      <c r="AZ1" s="8" t="s">
        <v>61</v>
      </c>
      <c r="BA1" s="8" t="s">
        <v>62</v>
      </c>
      <c r="BB1" s="8" t="s">
        <v>63</v>
      </c>
      <c r="BC1" s="8" t="s">
        <v>64</v>
      </c>
      <c r="BD1" s="8" t="s">
        <v>65</v>
      </c>
      <c r="BE1" s="8" t="s">
        <v>66</v>
      </c>
      <c r="BF1" s="8" t="s">
        <v>67</v>
      </c>
      <c r="BG1" s="8" t="s">
        <v>68</v>
      </c>
      <c r="BH1" s="8" t="s">
        <v>69</v>
      </c>
      <c r="BI1" s="8" t="s">
        <v>70</v>
      </c>
      <c r="BJ1" s="8" t="s">
        <v>71</v>
      </c>
      <c r="BK1" s="8" t="s">
        <v>72</v>
      </c>
      <c r="BL1" s="8" t="s">
        <v>73</v>
      </c>
      <c r="BM1" s="8" t="s">
        <v>74</v>
      </c>
      <c r="BN1" s="8" t="s">
        <v>75</v>
      </c>
      <c r="BO1" s="8" t="s">
        <v>76</v>
      </c>
      <c r="BP1" s="8" t="s">
        <v>77</v>
      </c>
      <c r="BQ1" s="8" t="s">
        <v>78</v>
      </c>
      <c r="BR1" s="8" t="s">
        <v>79</v>
      </c>
      <c r="BS1" s="8" t="s">
        <v>80</v>
      </c>
      <c r="BT1" s="8" t="s">
        <v>81</v>
      </c>
      <c r="BU1" s="8" t="s">
        <v>82</v>
      </c>
      <c r="BV1" s="8" t="s">
        <v>83</v>
      </c>
      <c r="BW1" s="8" t="s">
        <v>84</v>
      </c>
      <c r="BX1" s="8" t="s">
        <v>85</v>
      </c>
      <c r="BY1" s="8" t="s">
        <v>86</v>
      </c>
      <c r="BZ1" s="8" t="s">
        <v>87</v>
      </c>
      <c r="CA1" s="8" t="s">
        <v>88</v>
      </c>
      <c r="CB1" s="8" t="s">
        <v>89</v>
      </c>
      <c r="CC1" s="8" t="s">
        <v>90</v>
      </c>
      <c r="CD1" s="8" t="s">
        <v>91</v>
      </c>
      <c r="CE1" s="8" t="s">
        <v>92</v>
      </c>
      <c r="CF1" s="8" t="s">
        <v>93</v>
      </c>
      <c r="CG1" s="8" t="s">
        <v>94</v>
      </c>
      <c r="CH1" s="8" t="s">
        <v>95</v>
      </c>
      <c r="CI1" s="9" t="s">
        <v>96</v>
      </c>
      <c r="CJ1" s="9" t="s">
        <v>97</v>
      </c>
      <c r="CK1" s="9" t="s">
        <v>98</v>
      </c>
      <c r="CL1" s="9" t="s">
        <v>99</v>
      </c>
      <c r="CM1" s="11"/>
    </row>
    <row r="2" customFormat="false" ht="14.5" hidden="false" customHeight="false" outlineLevel="0" collapsed="false">
      <c r="A2" s="11" t="s">
        <v>100</v>
      </c>
      <c r="B2" s="12" t="n">
        <v>0.57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 t="n">
        <v>13</v>
      </c>
      <c r="S2" s="13"/>
      <c r="T2" s="13" t="s">
        <v>101</v>
      </c>
      <c r="U2" s="13"/>
      <c r="V2" s="13"/>
      <c r="W2" s="13"/>
      <c r="X2" s="13"/>
      <c r="Y2" s="13" t="s">
        <v>101</v>
      </c>
      <c r="Z2" s="13"/>
      <c r="AA2" s="13" t="s">
        <v>101</v>
      </c>
      <c r="AB2" s="13"/>
      <c r="AC2" s="13"/>
      <c r="AD2" s="13"/>
      <c r="AE2" s="13" t="s">
        <v>101</v>
      </c>
      <c r="AF2" s="13"/>
      <c r="AG2" s="13"/>
      <c r="AH2" s="13"/>
      <c r="AI2" s="11"/>
      <c r="AJ2" s="13"/>
      <c r="AK2" s="13"/>
      <c r="AL2" s="13" t="s">
        <v>101</v>
      </c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 t="n">
        <v>1</v>
      </c>
      <c r="BO2" s="13" t="n">
        <v>16</v>
      </c>
      <c r="BP2" s="13" t="n">
        <v>236</v>
      </c>
      <c r="BQ2" s="13"/>
      <c r="BR2" s="13"/>
      <c r="BS2" s="13"/>
      <c r="BT2" s="13"/>
      <c r="BU2" s="13"/>
      <c r="BV2" s="13"/>
      <c r="BW2" s="13"/>
      <c r="BX2" s="13"/>
      <c r="BY2" s="13"/>
      <c r="BZ2" s="13" t="n">
        <v>43</v>
      </c>
      <c r="CA2" s="13"/>
      <c r="CB2" s="13" t="n">
        <v>4</v>
      </c>
      <c r="CC2" s="13" t="s">
        <v>101</v>
      </c>
      <c r="CD2" s="11" t="s">
        <v>101</v>
      </c>
      <c r="CE2" s="13"/>
      <c r="CF2" s="13"/>
      <c r="CG2" s="13"/>
      <c r="CH2" s="13" t="s">
        <v>101</v>
      </c>
      <c r="CI2" s="14" t="n">
        <v>2</v>
      </c>
      <c r="CJ2" s="11" t="s">
        <v>102</v>
      </c>
      <c r="CK2" s="13" t="s">
        <v>103</v>
      </c>
      <c r="CL2" s="15" t="s">
        <v>104</v>
      </c>
      <c r="CM2" s="11"/>
    </row>
    <row r="3" customFormat="false" ht="14.5" hidden="false" customHeight="false" outlineLevel="0" collapsed="false">
      <c r="A3" s="11" t="s">
        <v>105</v>
      </c>
      <c r="B3" s="12" t="n">
        <v>2.06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 t="n">
        <v>23</v>
      </c>
      <c r="S3" s="13"/>
      <c r="T3" s="13" t="n">
        <v>1</v>
      </c>
      <c r="U3" s="13" t="n">
        <v>3</v>
      </c>
      <c r="V3" s="13"/>
      <c r="W3" s="13"/>
      <c r="X3" s="13"/>
      <c r="Y3" s="13"/>
      <c r="Z3" s="13"/>
      <c r="AA3" s="13" t="n">
        <v>3</v>
      </c>
      <c r="AB3" s="13" t="s">
        <v>104</v>
      </c>
      <c r="AC3" s="13"/>
      <c r="AD3" s="13"/>
      <c r="AE3" s="13" t="s">
        <v>101</v>
      </c>
      <c r="AF3" s="13" t="s">
        <v>104</v>
      </c>
      <c r="AG3" s="13"/>
      <c r="AH3" s="13"/>
      <c r="AI3" s="11"/>
      <c r="AJ3" s="13"/>
      <c r="AK3" s="13"/>
      <c r="AL3" s="13" t="n">
        <v>3</v>
      </c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 t="n">
        <v>3</v>
      </c>
      <c r="BO3" s="13" t="n">
        <v>64</v>
      </c>
      <c r="BP3" s="13" t="n">
        <v>263</v>
      </c>
      <c r="BQ3" s="13"/>
      <c r="BR3" s="13"/>
      <c r="BS3" s="13"/>
      <c r="BT3" s="13"/>
      <c r="BU3" s="13"/>
      <c r="BV3" s="13"/>
      <c r="BW3" s="13"/>
      <c r="BX3" s="13" t="s">
        <v>101</v>
      </c>
      <c r="BY3" s="13"/>
      <c r="BZ3" s="13" t="n">
        <v>58</v>
      </c>
      <c r="CA3" s="13"/>
      <c r="CB3" s="13" t="n">
        <v>39</v>
      </c>
      <c r="CC3" s="13" t="n">
        <v>2</v>
      </c>
      <c r="CD3" s="11"/>
      <c r="CE3" s="13"/>
      <c r="CF3" s="13"/>
      <c r="CG3" s="13"/>
      <c r="CH3" s="13"/>
      <c r="CI3" s="14" t="n">
        <v>26</v>
      </c>
      <c r="CJ3" s="11" t="s">
        <v>102</v>
      </c>
      <c r="CK3" s="13" t="s">
        <v>103</v>
      </c>
      <c r="CL3" s="16" t="s">
        <v>104</v>
      </c>
      <c r="CM3" s="11"/>
    </row>
    <row r="4" customFormat="false" ht="14.5" hidden="false" customHeight="false" outlineLevel="0" collapsed="false">
      <c r="A4" s="11" t="s">
        <v>106</v>
      </c>
      <c r="B4" s="12" t="n">
        <v>3.56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 t="n">
        <v>3</v>
      </c>
      <c r="S4" s="13"/>
      <c r="T4" s="13"/>
      <c r="U4" s="13"/>
      <c r="V4" s="13"/>
      <c r="W4" s="13"/>
      <c r="X4" s="13"/>
      <c r="Y4" s="13" t="n">
        <v>1</v>
      </c>
      <c r="Z4" s="13"/>
      <c r="AA4" s="13" t="n">
        <v>2</v>
      </c>
      <c r="AB4" s="13"/>
      <c r="AC4" s="13"/>
      <c r="AD4" s="13"/>
      <c r="AE4" s="13"/>
      <c r="AF4" s="13"/>
      <c r="AG4" s="13"/>
      <c r="AH4" s="13"/>
      <c r="AI4" s="11"/>
      <c r="AJ4" s="13"/>
      <c r="AK4" s="13"/>
      <c r="AL4" s="13" t="n">
        <v>1</v>
      </c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 t="n">
        <v>1</v>
      </c>
      <c r="BO4" s="13" t="n">
        <v>26</v>
      </c>
      <c r="BP4" s="13" t="n">
        <v>276</v>
      </c>
      <c r="BQ4" s="13"/>
      <c r="BR4" s="13"/>
      <c r="BS4" s="13"/>
      <c r="BT4" s="13"/>
      <c r="BU4" s="13"/>
      <c r="BV4" s="13"/>
      <c r="BW4" s="13"/>
      <c r="BX4" s="13"/>
      <c r="BY4" s="13"/>
      <c r="BZ4" s="13" t="n">
        <v>29</v>
      </c>
      <c r="CA4" s="13"/>
      <c r="CB4" s="13" t="n">
        <v>7</v>
      </c>
      <c r="CC4" s="13" t="s">
        <v>101</v>
      </c>
      <c r="CD4" s="11"/>
      <c r="CE4" s="13"/>
      <c r="CF4" s="13"/>
      <c r="CG4" s="13"/>
      <c r="CH4" s="13"/>
      <c r="CI4" s="14" t="n">
        <v>10</v>
      </c>
      <c r="CJ4" s="11" t="s">
        <v>102</v>
      </c>
      <c r="CK4" s="13" t="s">
        <v>103</v>
      </c>
      <c r="CL4" s="16"/>
      <c r="CM4" s="11"/>
    </row>
    <row r="5" customFormat="false" ht="14.5" hidden="false" customHeight="false" outlineLevel="0" collapsed="false">
      <c r="A5" s="11" t="s">
        <v>107</v>
      </c>
      <c r="B5" s="12" t="n">
        <v>6.58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 t="n">
        <v>24</v>
      </c>
      <c r="S5" s="13"/>
      <c r="T5" s="13" t="n">
        <v>2</v>
      </c>
      <c r="U5" s="13"/>
      <c r="V5" s="13"/>
      <c r="W5" s="13"/>
      <c r="X5" s="13"/>
      <c r="Y5" s="13"/>
      <c r="Z5" s="13"/>
      <c r="AA5" s="13" t="s">
        <v>101</v>
      </c>
      <c r="AB5" s="13"/>
      <c r="AC5" s="13"/>
      <c r="AD5" s="13"/>
      <c r="AE5" s="13"/>
      <c r="AF5" s="13"/>
      <c r="AG5" s="13"/>
      <c r="AH5" s="13"/>
      <c r="AI5" s="11"/>
      <c r="AJ5" s="13"/>
      <c r="AK5" s="13"/>
      <c r="AL5" s="13" t="s">
        <v>101</v>
      </c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 t="n">
        <v>39</v>
      </c>
      <c r="BP5" s="13" t="n">
        <v>216</v>
      </c>
      <c r="BQ5" s="13"/>
      <c r="BR5" s="13"/>
      <c r="BS5" s="13"/>
      <c r="BT5" s="13"/>
      <c r="BU5" s="13"/>
      <c r="BV5" s="13"/>
      <c r="BW5" s="13"/>
      <c r="BX5" s="13"/>
      <c r="BY5" s="13"/>
      <c r="BZ5" s="13" t="n">
        <v>27</v>
      </c>
      <c r="CA5" s="13"/>
      <c r="CB5" s="13" t="n">
        <v>13</v>
      </c>
      <c r="CC5" s="13" t="s">
        <v>101</v>
      </c>
      <c r="CD5" s="11"/>
      <c r="CE5" s="13"/>
      <c r="CF5" s="13"/>
      <c r="CG5" s="13"/>
      <c r="CH5" s="13" t="s">
        <v>101</v>
      </c>
      <c r="CI5" s="14" t="n">
        <v>22</v>
      </c>
      <c r="CJ5" s="11" t="s">
        <v>102</v>
      </c>
      <c r="CK5" s="13" t="s">
        <v>103</v>
      </c>
      <c r="CL5" s="16" t="s">
        <v>104</v>
      </c>
      <c r="CM5" s="11"/>
    </row>
    <row r="6" customFormat="false" ht="14.5" hidden="false" customHeight="false" outlineLevel="0" collapsed="false">
      <c r="A6" s="11" t="s">
        <v>108</v>
      </c>
      <c r="B6" s="12" t="n">
        <v>8.06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 t="n">
        <v>16</v>
      </c>
      <c r="S6" s="13"/>
      <c r="T6" s="13" t="n">
        <v>1</v>
      </c>
      <c r="U6" s="13"/>
      <c r="V6" s="13"/>
      <c r="W6" s="13"/>
      <c r="X6" s="13"/>
      <c r="Y6" s="13"/>
      <c r="Z6" s="13"/>
      <c r="AA6" s="13" t="n">
        <v>2</v>
      </c>
      <c r="AB6" s="13"/>
      <c r="AC6" s="13"/>
      <c r="AD6" s="13"/>
      <c r="AE6" s="13"/>
      <c r="AF6" s="13"/>
      <c r="AG6" s="13"/>
      <c r="AH6" s="13"/>
      <c r="AI6" s="11"/>
      <c r="AJ6" s="13"/>
      <c r="AK6" s="13"/>
      <c r="AL6" s="13" t="s">
        <v>101</v>
      </c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 t="n">
        <v>12</v>
      </c>
      <c r="BP6" s="13" t="n">
        <v>306</v>
      </c>
      <c r="BQ6" s="13"/>
      <c r="BR6" s="13"/>
      <c r="BS6" s="13"/>
      <c r="BT6" s="13"/>
      <c r="BU6" s="13"/>
      <c r="BV6" s="13"/>
      <c r="BW6" s="11"/>
      <c r="BX6" s="13" t="s">
        <v>101</v>
      </c>
      <c r="BY6" s="13"/>
      <c r="BZ6" s="13" t="n">
        <v>37</v>
      </c>
      <c r="CA6" s="13"/>
      <c r="CB6" s="13" t="n">
        <v>6</v>
      </c>
      <c r="CC6" s="13" t="n">
        <v>1</v>
      </c>
      <c r="CD6" s="11" t="s">
        <v>101</v>
      </c>
      <c r="CE6" s="13"/>
      <c r="CF6" s="13"/>
      <c r="CG6" s="13"/>
      <c r="CH6" s="13" t="s">
        <v>101</v>
      </c>
      <c r="CI6" s="14" t="n">
        <v>8</v>
      </c>
      <c r="CJ6" s="11" t="s">
        <v>102</v>
      </c>
      <c r="CK6" s="13" t="s">
        <v>103</v>
      </c>
      <c r="CL6" s="16" t="s">
        <v>104</v>
      </c>
      <c r="CM6" s="11"/>
    </row>
    <row r="7" customFormat="false" ht="14.5" hidden="false" customHeight="false" outlineLevel="0" collapsed="false">
      <c r="A7" s="11" t="s">
        <v>109</v>
      </c>
      <c r="B7" s="12" t="n">
        <v>9.56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 t="n">
        <v>25</v>
      </c>
      <c r="S7" s="13"/>
      <c r="T7" s="13" t="s">
        <v>104</v>
      </c>
      <c r="U7" s="13"/>
      <c r="V7" s="13"/>
      <c r="W7" s="13"/>
      <c r="X7" s="13"/>
      <c r="Y7" s="13"/>
      <c r="Z7" s="13"/>
      <c r="AA7" s="13" t="n">
        <v>8</v>
      </c>
      <c r="AB7" s="13"/>
      <c r="AC7" s="13"/>
      <c r="AD7" s="13"/>
      <c r="AE7" s="13" t="s">
        <v>101</v>
      </c>
      <c r="AF7" s="13"/>
      <c r="AG7" s="13"/>
      <c r="AH7" s="13"/>
      <c r="AI7" s="11"/>
      <c r="AJ7" s="13"/>
      <c r="AK7" s="13"/>
      <c r="AL7" s="13" t="n">
        <v>1</v>
      </c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 t="n">
        <v>2</v>
      </c>
      <c r="BO7" s="13" t="n">
        <v>78</v>
      </c>
      <c r="BP7" s="13" t="n">
        <v>88</v>
      </c>
      <c r="BQ7" s="13"/>
      <c r="BR7" s="13"/>
      <c r="BS7" s="13"/>
      <c r="BT7" s="13"/>
      <c r="BU7" s="13"/>
      <c r="BV7" s="13"/>
      <c r="BW7" s="11"/>
      <c r="BX7" s="13" t="s">
        <v>101</v>
      </c>
      <c r="BY7" s="13"/>
      <c r="BZ7" s="13" t="n">
        <v>157</v>
      </c>
      <c r="CA7" s="13"/>
      <c r="CB7" s="13" t="n">
        <v>55</v>
      </c>
      <c r="CC7" s="13" t="n">
        <v>8</v>
      </c>
      <c r="CD7" s="11"/>
      <c r="CE7" s="13"/>
      <c r="CF7" s="13"/>
      <c r="CG7" s="13"/>
      <c r="CH7" s="13"/>
      <c r="CI7" s="14" t="n">
        <v>43</v>
      </c>
      <c r="CJ7" s="11" t="s">
        <v>102</v>
      </c>
      <c r="CK7" s="13" t="s">
        <v>103</v>
      </c>
      <c r="CL7" s="16" t="s">
        <v>104</v>
      </c>
      <c r="CM7" s="11"/>
    </row>
    <row r="8" customFormat="false" ht="18.65" hidden="false" customHeight="true" outlineLevel="0" collapsed="false">
      <c r="A8" s="11" t="s">
        <v>110</v>
      </c>
      <c r="B8" s="12" t="n">
        <v>16.05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 t="n">
        <v>7</v>
      </c>
      <c r="S8" s="13"/>
      <c r="T8" s="13" t="s">
        <v>101</v>
      </c>
      <c r="U8" s="13"/>
      <c r="V8" s="13"/>
      <c r="W8" s="13"/>
      <c r="X8" s="13"/>
      <c r="Y8" s="13"/>
      <c r="Z8" s="13"/>
      <c r="AA8" s="13" t="n">
        <v>2</v>
      </c>
      <c r="AB8" s="13"/>
      <c r="AC8" s="13"/>
      <c r="AD8" s="13"/>
      <c r="AE8" s="13"/>
      <c r="AF8" s="13"/>
      <c r="AG8" s="13"/>
      <c r="AH8" s="13"/>
      <c r="AI8" s="11"/>
      <c r="AJ8" s="13"/>
      <c r="AK8" s="13"/>
      <c r="AL8" s="13" t="s">
        <v>101</v>
      </c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 t="n">
        <v>2</v>
      </c>
      <c r="BO8" s="13" t="n">
        <v>40</v>
      </c>
      <c r="BP8" s="13" t="n">
        <v>237</v>
      </c>
      <c r="BQ8" s="13"/>
      <c r="BR8" s="13"/>
      <c r="BS8" s="13"/>
      <c r="BT8" s="13"/>
      <c r="BU8" s="13"/>
      <c r="BV8" s="13"/>
      <c r="BW8" s="11"/>
      <c r="BX8" s="13" t="s">
        <v>101</v>
      </c>
      <c r="BY8" s="13"/>
      <c r="BZ8" s="13" t="n">
        <v>45</v>
      </c>
      <c r="CA8" s="13"/>
      <c r="CB8" s="13" t="n">
        <v>16</v>
      </c>
      <c r="CC8" s="13" t="n">
        <v>2</v>
      </c>
      <c r="CD8" s="11" t="s">
        <v>101</v>
      </c>
      <c r="CE8" s="13"/>
      <c r="CF8" s="13"/>
      <c r="CG8" s="13"/>
      <c r="CH8" s="13" t="s">
        <v>101</v>
      </c>
      <c r="CI8" s="14" t="n">
        <v>23</v>
      </c>
      <c r="CJ8" s="11" t="s">
        <v>102</v>
      </c>
      <c r="CK8" s="13" t="s">
        <v>111</v>
      </c>
      <c r="CL8" s="16" t="s">
        <v>104</v>
      </c>
      <c r="CM8" s="11"/>
    </row>
    <row r="9" customFormat="false" ht="18.65" hidden="false" customHeight="true" outlineLevel="0" collapsed="false">
      <c r="A9" s="11" t="s">
        <v>112</v>
      </c>
      <c r="B9" s="12" t="n">
        <v>17.55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 t="n">
        <v>12</v>
      </c>
      <c r="S9" s="13"/>
      <c r="T9" s="13"/>
      <c r="U9" s="13"/>
      <c r="V9" s="13"/>
      <c r="W9" s="13"/>
      <c r="X9" s="13"/>
      <c r="Y9" s="13"/>
      <c r="Z9" s="13"/>
      <c r="AA9" s="13" t="n">
        <v>2</v>
      </c>
      <c r="AB9" s="13"/>
      <c r="AC9" s="13"/>
      <c r="AD9" s="13"/>
      <c r="AE9" s="13"/>
      <c r="AF9" s="13"/>
      <c r="AG9" s="13"/>
      <c r="AH9" s="13"/>
      <c r="AI9" s="11"/>
      <c r="AJ9" s="13"/>
      <c r="AK9" s="13"/>
      <c r="AL9" s="13" t="s">
        <v>101</v>
      </c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 t="s">
        <v>104</v>
      </c>
      <c r="BN9" s="13" t="n">
        <v>1</v>
      </c>
      <c r="BO9" s="13" t="n">
        <v>35</v>
      </c>
      <c r="BP9" s="13" t="n">
        <v>264</v>
      </c>
      <c r="BQ9" s="13"/>
      <c r="BR9" s="13"/>
      <c r="BS9" s="13"/>
      <c r="BT9" s="13"/>
      <c r="BU9" s="13"/>
      <c r="BV9" s="13"/>
      <c r="BW9" s="13"/>
      <c r="BX9" s="13"/>
      <c r="BY9" s="13"/>
      <c r="BZ9" s="13" t="n">
        <v>49</v>
      </c>
      <c r="CA9" s="13"/>
      <c r="CB9" s="13" t="n">
        <v>14</v>
      </c>
      <c r="CC9" s="13" t="s">
        <v>101</v>
      </c>
      <c r="CD9" s="11"/>
      <c r="CE9" s="13"/>
      <c r="CF9" s="13"/>
      <c r="CG9" s="13"/>
      <c r="CH9" s="13"/>
      <c r="CI9" s="14" t="n">
        <v>6</v>
      </c>
      <c r="CJ9" s="11" t="s">
        <v>102</v>
      </c>
      <c r="CK9" s="13" t="s">
        <v>111</v>
      </c>
      <c r="CL9" s="16"/>
      <c r="CM9" s="11"/>
    </row>
    <row r="10" customFormat="false" ht="18.65" hidden="false" customHeight="true" outlineLevel="0" collapsed="false">
      <c r="A10" s="11" t="s">
        <v>113</v>
      </c>
      <c r="B10" s="12" t="n">
        <v>19.05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 t="n">
        <v>1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1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 t="s">
        <v>104</v>
      </c>
      <c r="BL10" s="13"/>
      <c r="BM10" s="13"/>
      <c r="BN10" s="13"/>
      <c r="BO10" s="13" t="n">
        <v>15</v>
      </c>
      <c r="BP10" s="13" t="n">
        <v>275</v>
      </c>
      <c r="BQ10" s="13"/>
      <c r="BR10" s="13"/>
      <c r="BS10" s="13"/>
      <c r="BT10" s="13"/>
      <c r="BU10" s="13"/>
      <c r="BV10" s="13"/>
      <c r="BW10" s="13"/>
      <c r="BX10" s="13"/>
      <c r="BY10" s="13"/>
      <c r="BZ10" s="13" t="n">
        <v>49</v>
      </c>
      <c r="CA10" s="13"/>
      <c r="CB10" s="13" t="n">
        <v>5</v>
      </c>
      <c r="CC10" s="13" t="s">
        <v>101</v>
      </c>
      <c r="CD10" s="11"/>
      <c r="CE10" s="13"/>
      <c r="CF10" s="13"/>
      <c r="CG10" s="13"/>
      <c r="CH10" s="13"/>
      <c r="CI10" s="14" t="n">
        <v>5</v>
      </c>
      <c r="CJ10" s="11" t="s">
        <v>102</v>
      </c>
      <c r="CK10" s="13" t="s">
        <v>111</v>
      </c>
      <c r="CL10" s="16"/>
      <c r="CM10" s="11"/>
    </row>
    <row r="11" customFormat="false" ht="18.65" hidden="false" customHeight="true" outlineLevel="0" collapsed="false">
      <c r="A11" s="11" t="s">
        <v>114</v>
      </c>
      <c r="B11" s="12" t="n">
        <v>25.55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 t="n">
        <v>2</v>
      </c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1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 t="n">
        <v>1</v>
      </c>
      <c r="BL11" s="13"/>
      <c r="BM11" s="13"/>
      <c r="BN11" s="13" t="n">
        <v>1</v>
      </c>
      <c r="BO11" s="13" t="n">
        <v>17</v>
      </c>
      <c r="BP11" s="13" t="n">
        <v>348</v>
      </c>
      <c r="BQ11" s="13"/>
      <c r="BR11" s="13"/>
      <c r="BS11" s="13"/>
      <c r="BT11" s="13"/>
      <c r="BU11" s="13"/>
      <c r="BV11" s="13"/>
      <c r="BW11" s="13"/>
      <c r="BX11" s="13"/>
      <c r="BY11" s="13"/>
      <c r="BZ11" s="13" t="n">
        <v>13</v>
      </c>
      <c r="CA11" s="13"/>
      <c r="CB11" s="13" t="n">
        <v>2</v>
      </c>
      <c r="CC11" s="13"/>
      <c r="CD11" s="11"/>
      <c r="CE11" s="13"/>
      <c r="CF11" s="13"/>
      <c r="CG11" s="13"/>
      <c r="CH11" s="13"/>
      <c r="CI11" s="14" t="n">
        <v>2</v>
      </c>
      <c r="CJ11" s="11" t="s">
        <v>102</v>
      </c>
      <c r="CK11" s="13" t="s">
        <v>103</v>
      </c>
      <c r="CL11" s="16"/>
      <c r="CM11" s="11"/>
    </row>
    <row r="12" customFormat="false" ht="18.65" hidden="false" customHeight="true" outlineLevel="0" collapsed="false">
      <c r="A12" s="11" t="s">
        <v>115</v>
      </c>
      <c r="B12" s="12" t="n">
        <v>27.05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 t="s">
        <v>104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1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 t="n">
        <v>1</v>
      </c>
      <c r="BO12" s="13" t="n">
        <v>12</v>
      </c>
      <c r="BP12" s="13" t="n">
        <v>414</v>
      </c>
      <c r="BQ12" s="13"/>
      <c r="BR12" s="13"/>
      <c r="BS12" s="13"/>
      <c r="BT12" s="13"/>
      <c r="BU12" s="13"/>
      <c r="BV12" s="13"/>
      <c r="BW12" s="13"/>
      <c r="BX12" s="13"/>
      <c r="BY12" s="13"/>
      <c r="BZ12" s="13" t="n">
        <v>6</v>
      </c>
      <c r="CA12" s="13"/>
      <c r="CB12" s="13"/>
      <c r="CC12" s="13"/>
      <c r="CD12" s="11"/>
      <c r="CE12" s="13"/>
      <c r="CF12" s="13"/>
      <c r="CG12" s="13"/>
      <c r="CH12" s="13"/>
      <c r="CI12" s="14" t="n">
        <v>3</v>
      </c>
      <c r="CJ12" s="11" t="s">
        <v>102</v>
      </c>
      <c r="CK12" s="13" t="s">
        <v>103</v>
      </c>
      <c r="CL12" s="16"/>
      <c r="CM12" s="11"/>
    </row>
    <row r="13" customFormat="false" ht="18.65" hidden="false" customHeight="true" outlineLevel="0" collapsed="false">
      <c r="A13" s="11" t="s">
        <v>116</v>
      </c>
      <c r="B13" s="12" t="n">
        <v>28.55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 t="n">
        <v>2</v>
      </c>
      <c r="S13" s="13"/>
      <c r="T13" s="13"/>
      <c r="U13" s="13"/>
      <c r="V13" s="13"/>
      <c r="W13" s="13"/>
      <c r="X13" s="13"/>
      <c r="Y13" s="13"/>
      <c r="Z13" s="13"/>
      <c r="AA13" s="13" t="n">
        <v>7</v>
      </c>
      <c r="AB13" s="13"/>
      <c r="AC13" s="13"/>
      <c r="AD13" s="13"/>
      <c r="AE13" s="13"/>
      <c r="AF13" s="13"/>
      <c r="AG13" s="13"/>
      <c r="AH13" s="13"/>
      <c r="AI13" s="11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 t="n">
        <v>1</v>
      </c>
      <c r="BO13" s="13" t="n">
        <v>11</v>
      </c>
      <c r="BP13" s="13" t="n">
        <v>265</v>
      </c>
      <c r="BQ13" s="13"/>
      <c r="BR13" s="13"/>
      <c r="BS13" s="13"/>
      <c r="BT13" s="13"/>
      <c r="BU13" s="13"/>
      <c r="BV13" s="13"/>
      <c r="BW13" s="13"/>
      <c r="BX13" s="13"/>
      <c r="BY13" s="13"/>
      <c r="BZ13" s="13" t="n">
        <v>33</v>
      </c>
      <c r="CA13" s="13"/>
      <c r="CB13" s="13" t="n">
        <v>2</v>
      </c>
      <c r="CC13" s="13" t="s">
        <v>101</v>
      </c>
      <c r="CD13" s="11"/>
      <c r="CE13" s="13"/>
      <c r="CF13" s="13"/>
      <c r="CG13" s="13"/>
      <c r="CH13" s="13"/>
      <c r="CI13" s="14" t="n">
        <v>7</v>
      </c>
      <c r="CJ13" s="11" t="s">
        <v>102</v>
      </c>
      <c r="CK13" s="13" t="s">
        <v>103</v>
      </c>
      <c r="CL13" s="16" t="s">
        <v>104</v>
      </c>
      <c r="CM13" s="11"/>
    </row>
    <row r="14" customFormat="false" ht="18.65" hidden="false" customHeight="true" outlineLevel="0" collapsed="false">
      <c r="A14" s="11" t="s">
        <v>117</v>
      </c>
      <c r="B14" s="12" t="n">
        <v>35.06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 t="s">
        <v>104</v>
      </c>
      <c r="S14" s="13"/>
      <c r="T14" s="13"/>
      <c r="U14" s="13"/>
      <c r="V14" s="13"/>
      <c r="W14" s="13"/>
      <c r="X14" s="13"/>
      <c r="Y14" s="13"/>
      <c r="Z14" s="13"/>
      <c r="AA14" s="13" t="s">
        <v>101</v>
      </c>
      <c r="AB14" s="13"/>
      <c r="AC14" s="13"/>
      <c r="AD14" s="13"/>
      <c r="AE14" s="13" t="s">
        <v>101</v>
      </c>
      <c r="AF14" s="13"/>
      <c r="AG14" s="13"/>
      <c r="AH14" s="13"/>
      <c r="AI14" s="11"/>
      <c r="AJ14" s="13"/>
      <c r="AK14" s="13"/>
      <c r="AL14" s="13" t="n">
        <v>1</v>
      </c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 t="n">
        <v>15</v>
      </c>
      <c r="BP14" s="13" t="n">
        <v>309</v>
      </c>
      <c r="BQ14" s="13"/>
      <c r="BR14" s="13"/>
      <c r="BS14" s="13"/>
      <c r="BT14" s="13"/>
      <c r="BU14" s="13"/>
      <c r="BV14" s="13"/>
      <c r="BW14" s="13"/>
      <c r="BX14" s="13"/>
      <c r="BY14" s="13"/>
      <c r="BZ14" s="13" t="n">
        <v>8</v>
      </c>
      <c r="CA14" s="13"/>
      <c r="CB14" s="13" t="n">
        <v>2</v>
      </c>
      <c r="CC14" s="13" t="s">
        <v>101</v>
      </c>
      <c r="CD14" s="11"/>
      <c r="CE14" s="13"/>
      <c r="CF14" s="13"/>
      <c r="CG14" s="13"/>
      <c r="CH14" s="13"/>
      <c r="CI14" s="14" t="n">
        <v>12</v>
      </c>
      <c r="CJ14" s="11" t="s">
        <v>102</v>
      </c>
      <c r="CK14" s="13" t="s">
        <v>103</v>
      </c>
      <c r="CL14" s="16" t="s">
        <v>104</v>
      </c>
      <c r="CM14" s="11"/>
    </row>
    <row r="15" customFormat="false" ht="18.65" hidden="false" customHeight="true" outlineLevel="0" collapsed="false">
      <c r="A15" s="11" t="s">
        <v>118</v>
      </c>
      <c r="B15" s="12" t="n">
        <v>36.5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 t="s">
        <v>101</v>
      </c>
      <c r="Z15" s="13"/>
      <c r="AA15" s="13" t="n">
        <v>6</v>
      </c>
      <c r="AB15" s="13"/>
      <c r="AC15" s="13"/>
      <c r="AD15" s="13"/>
      <c r="AE15" s="13"/>
      <c r="AF15" s="13"/>
      <c r="AG15" s="13"/>
      <c r="AH15" s="13"/>
      <c r="AI15" s="11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 t="s">
        <v>101</v>
      </c>
      <c r="BO15" s="13" t="n">
        <v>9</v>
      </c>
      <c r="BP15" s="13" t="n">
        <v>235</v>
      </c>
      <c r="BQ15" s="13"/>
      <c r="BR15" s="13"/>
      <c r="BS15" s="13"/>
      <c r="BT15" s="13"/>
      <c r="BU15" s="13"/>
      <c r="BV15" s="13"/>
      <c r="BW15" s="13"/>
      <c r="BX15" s="13"/>
      <c r="BY15" s="13"/>
      <c r="BZ15" s="13" t="n">
        <v>8</v>
      </c>
      <c r="CA15" s="13"/>
      <c r="CB15" s="13" t="n">
        <v>9</v>
      </c>
      <c r="CC15" s="13" t="s">
        <v>101</v>
      </c>
      <c r="CD15" s="11"/>
      <c r="CE15" s="13"/>
      <c r="CF15" s="13"/>
      <c r="CG15" s="13"/>
      <c r="CH15" s="13"/>
      <c r="CI15" s="14" t="n">
        <v>26</v>
      </c>
      <c r="CJ15" s="11" t="s">
        <v>102</v>
      </c>
      <c r="CK15" s="13" t="s">
        <v>103</v>
      </c>
      <c r="CL15" s="16"/>
      <c r="CM15" s="11"/>
    </row>
    <row r="16" customFormat="false" ht="18.65" hidden="false" customHeight="true" outlineLevel="0" collapsed="false">
      <c r="A16" s="11" t="s">
        <v>119</v>
      </c>
      <c r="B16" s="12" t="n">
        <v>38.06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 t="n">
        <v>1</v>
      </c>
      <c r="S16" s="13"/>
      <c r="T16" s="13"/>
      <c r="U16" s="13"/>
      <c r="V16" s="13"/>
      <c r="W16" s="13"/>
      <c r="X16" s="13"/>
      <c r="Y16" s="13"/>
      <c r="Z16" s="13"/>
      <c r="AA16" s="13" t="s">
        <v>101</v>
      </c>
      <c r="AB16" s="13"/>
      <c r="AC16" s="13"/>
      <c r="AD16" s="13"/>
      <c r="AE16" s="13"/>
      <c r="AF16" s="13"/>
      <c r="AG16" s="13"/>
      <c r="AH16" s="13"/>
      <c r="AI16" s="11"/>
      <c r="AJ16" s="13"/>
      <c r="AK16" s="13"/>
      <c r="AL16" s="13" t="s">
        <v>101</v>
      </c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 t="n">
        <v>2</v>
      </c>
      <c r="BL16" s="13"/>
      <c r="BM16" s="13"/>
      <c r="BN16" s="13" t="n">
        <v>2</v>
      </c>
      <c r="BO16" s="13" t="n">
        <v>18</v>
      </c>
      <c r="BP16" s="13" t="n">
        <v>327</v>
      </c>
      <c r="BQ16" s="13"/>
      <c r="BR16" s="13"/>
      <c r="BS16" s="13"/>
      <c r="BT16" s="13"/>
      <c r="BU16" s="13"/>
      <c r="BV16" s="13"/>
      <c r="BW16" s="13"/>
      <c r="BX16" s="13"/>
      <c r="BY16" s="13"/>
      <c r="BZ16" s="13" t="n">
        <v>12</v>
      </c>
      <c r="CA16" s="13"/>
      <c r="CB16" s="13" t="n">
        <v>7</v>
      </c>
      <c r="CC16" s="13" t="s">
        <v>101</v>
      </c>
      <c r="CD16" s="11"/>
      <c r="CE16" s="13"/>
      <c r="CF16" s="13"/>
      <c r="CG16" s="13"/>
      <c r="CH16" s="13"/>
      <c r="CI16" s="14" t="n">
        <v>18</v>
      </c>
      <c r="CJ16" s="11" t="s">
        <v>102</v>
      </c>
      <c r="CK16" s="13" t="s">
        <v>103</v>
      </c>
      <c r="CL16" s="16" t="s">
        <v>104</v>
      </c>
      <c r="CM16" s="11"/>
    </row>
    <row r="17" s="14" customFormat="true" ht="18.65" hidden="false" customHeight="true" outlineLevel="0" collapsed="false">
      <c r="A17" s="11" t="s">
        <v>120</v>
      </c>
      <c r="B17" s="12" t="n">
        <v>44.56</v>
      </c>
      <c r="C17" s="13"/>
      <c r="D17" s="17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 t="n">
        <v>1</v>
      </c>
      <c r="S17" s="13"/>
      <c r="T17" s="13"/>
      <c r="U17" s="13"/>
      <c r="V17" s="13"/>
      <c r="W17" s="13"/>
      <c r="X17" s="13"/>
      <c r="Y17" s="13"/>
      <c r="Z17" s="13"/>
      <c r="AA17" s="13" t="n">
        <v>2</v>
      </c>
      <c r="AB17" s="13"/>
      <c r="AC17" s="13"/>
      <c r="AD17" s="13"/>
      <c r="AE17" s="13"/>
      <c r="AF17" s="13"/>
      <c r="AG17" s="13"/>
      <c r="AH17" s="13"/>
      <c r="AI17" s="11"/>
      <c r="AJ17" s="13"/>
      <c r="AK17" s="13"/>
      <c r="AL17" s="13"/>
      <c r="AM17" s="17"/>
      <c r="AN17" s="17"/>
      <c r="AO17" s="17"/>
      <c r="AP17" s="13"/>
      <c r="AQ17" s="13"/>
      <c r="AR17" s="13"/>
      <c r="AS17" s="13"/>
      <c r="AT17" s="13"/>
      <c r="AU17" s="13"/>
      <c r="AV17" s="13"/>
      <c r="AW17" s="13"/>
      <c r="AX17" s="18"/>
      <c r="AY17" s="13"/>
      <c r="AZ17" s="13"/>
      <c r="BA17" s="18"/>
      <c r="BB17" s="13"/>
      <c r="BC17" s="13"/>
      <c r="BD17" s="18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 t="n">
        <v>43</v>
      </c>
      <c r="BP17" s="13" t="n">
        <v>217</v>
      </c>
      <c r="BQ17" s="13"/>
      <c r="BR17" s="13"/>
      <c r="BS17" s="13"/>
      <c r="BT17" s="13"/>
      <c r="BU17" s="13"/>
      <c r="BV17" s="13"/>
      <c r="BW17" s="13"/>
      <c r="BX17" s="13"/>
      <c r="BY17" s="13"/>
      <c r="BZ17" s="13" t="n">
        <v>26</v>
      </c>
      <c r="CA17" s="13"/>
      <c r="CB17" s="13" t="n">
        <v>4</v>
      </c>
      <c r="CC17" s="13"/>
      <c r="CD17" s="11"/>
      <c r="CE17" s="13"/>
      <c r="CF17" s="13"/>
      <c r="CG17" s="13"/>
      <c r="CH17" s="13"/>
      <c r="CI17" s="14" t="n">
        <v>75</v>
      </c>
      <c r="CJ17" s="11" t="s">
        <v>102</v>
      </c>
      <c r="CK17" s="13" t="s">
        <v>121</v>
      </c>
      <c r="CL17" s="16" t="s">
        <v>104</v>
      </c>
      <c r="CM17" s="11"/>
      <c r="CN17" s="11"/>
    </row>
    <row r="18" s="14" customFormat="true" ht="18.65" hidden="false" customHeight="true" outlineLevel="0" collapsed="false">
      <c r="A18" s="11" t="s">
        <v>122</v>
      </c>
      <c r="B18" s="12" t="n">
        <v>46.06</v>
      </c>
      <c r="C18" s="13"/>
      <c r="D18" s="17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 t="n">
        <v>5</v>
      </c>
      <c r="S18" s="13" t="n">
        <v>1</v>
      </c>
      <c r="T18" s="13"/>
      <c r="U18" s="13"/>
      <c r="V18" s="13"/>
      <c r="W18" s="13"/>
      <c r="X18" s="13"/>
      <c r="Y18" s="13"/>
      <c r="Z18" s="13"/>
      <c r="AA18" s="13" t="n">
        <v>1</v>
      </c>
      <c r="AB18" s="13"/>
      <c r="AC18" s="13"/>
      <c r="AD18" s="13"/>
      <c r="AE18" s="13"/>
      <c r="AF18" s="13"/>
      <c r="AG18" s="13"/>
      <c r="AH18" s="13"/>
      <c r="AI18" s="11"/>
      <c r="AJ18" s="13"/>
      <c r="AK18" s="13"/>
      <c r="AL18" s="13" t="n">
        <v>2</v>
      </c>
      <c r="AM18" s="17"/>
      <c r="AN18" s="17"/>
      <c r="AO18" s="17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7"/>
      <c r="BB18" s="13"/>
      <c r="BC18" s="13"/>
      <c r="BD18" s="17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 t="n">
        <v>292</v>
      </c>
      <c r="BP18" s="13" t="n">
        <v>11</v>
      </c>
      <c r="BQ18" s="13"/>
      <c r="BR18" s="13"/>
      <c r="BS18" s="13"/>
      <c r="BT18" s="13"/>
      <c r="BU18" s="13"/>
      <c r="BV18" s="13"/>
      <c r="BW18" s="13"/>
      <c r="BX18" s="13"/>
      <c r="BY18" s="13"/>
      <c r="BZ18" s="13" t="n">
        <v>14</v>
      </c>
      <c r="CA18" s="13"/>
      <c r="CB18" s="13" t="n">
        <v>8</v>
      </c>
      <c r="CC18" s="13"/>
      <c r="CD18" s="11"/>
      <c r="CE18" s="13"/>
      <c r="CF18" s="13"/>
      <c r="CG18" s="13"/>
      <c r="CH18" s="13"/>
      <c r="CI18" s="14" t="n">
        <v>184</v>
      </c>
      <c r="CJ18" s="11" t="s">
        <v>102</v>
      </c>
      <c r="CK18" s="13" t="s">
        <v>121</v>
      </c>
      <c r="CL18" s="16" t="s">
        <v>104</v>
      </c>
      <c r="CM18" s="11"/>
      <c r="CN18" s="11"/>
    </row>
    <row r="19" s="14" customFormat="true" ht="18.65" hidden="false" customHeight="true" outlineLevel="0" collapsed="false">
      <c r="A19" s="11" t="s">
        <v>123</v>
      </c>
      <c r="B19" s="12" t="n">
        <v>47.48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 t="n">
        <v>17</v>
      </c>
      <c r="S19" s="13"/>
      <c r="T19" s="13"/>
      <c r="U19" s="13"/>
      <c r="V19" s="13"/>
      <c r="W19" s="13"/>
      <c r="X19" s="13"/>
      <c r="Y19" s="13"/>
      <c r="Z19" s="13"/>
      <c r="AA19" s="13" t="s">
        <v>101</v>
      </c>
      <c r="AB19" s="13"/>
      <c r="AC19" s="13"/>
      <c r="AD19" s="13"/>
      <c r="AE19" s="13"/>
      <c r="AF19" s="13"/>
      <c r="AG19" s="13"/>
      <c r="AH19" s="13"/>
      <c r="AI19" s="11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 t="n">
        <v>77</v>
      </c>
      <c r="BJ19" s="13" t="n">
        <v>11</v>
      </c>
      <c r="BK19" s="13"/>
      <c r="BL19" s="13"/>
      <c r="BM19" s="13"/>
      <c r="BN19" s="13"/>
      <c r="BO19" s="13" t="n">
        <v>85</v>
      </c>
      <c r="BP19" s="13" t="n">
        <v>6</v>
      </c>
      <c r="BQ19" s="13"/>
      <c r="BR19" s="13"/>
      <c r="BS19" s="13"/>
      <c r="BT19" s="13"/>
      <c r="BU19" s="13"/>
      <c r="BV19" s="13"/>
      <c r="BW19" s="13"/>
      <c r="BX19" s="13"/>
      <c r="BY19" s="13"/>
      <c r="BZ19" s="13" t="n">
        <v>4</v>
      </c>
      <c r="CA19" s="13"/>
      <c r="CB19" s="13" t="n">
        <v>4</v>
      </c>
      <c r="CC19" s="13"/>
      <c r="CD19" s="11"/>
      <c r="CE19" s="13"/>
      <c r="CF19" s="13"/>
      <c r="CG19" s="13"/>
      <c r="CH19" s="13"/>
      <c r="CI19" s="11" t="n">
        <f aca="false">386+319</f>
        <v>705</v>
      </c>
      <c r="CJ19" s="11" t="s">
        <v>102</v>
      </c>
      <c r="CK19" s="13"/>
      <c r="CL19" s="16" t="s">
        <v>124</v>
      </c>
      <c r="CM19" s="11"/>
      <c r="CN19" s="11"/>
    </row>
    <row r="20" s="14" customFormat="true" ht="18.65" hidden="false" customHeight="true" outlineLevel="0" collapsed="false">
      <c r="A20" s="11" t="s">
        <v>125</v>
      </c>
      <c r="B20" s="12" t="n">
        <v>54.56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 t="n">
        <v>30</v>
      </c>
      <c r="S20" s="13"/>
      <c r="T20" s="13" t="n">
        <v>1</v>
      </c>
      <c r="U20" s="13"/>
      <c r="V20" s="13"/>
      <c r="W20" s="13"/>
      <c r="X20" s="13"/>
      <c r="Y20" s="13"/>
      <c r="Z20" s="13"/>
      <c r="AA20" s="13" t="n">
        <v>1</v>
      </c>
      <c r="AB20" s="13"/>
      <c r="AC20" s="13"/>
      <c r="AD20" s="13"/>
      <c r="AE20" s="13"/>
      <c r="AF20" s="13"/>
      <c r="AG20" s="13"/>
      <c r="AH20" s="13"/>
      <c r="AI20" s="11"/>
      <c r="AJ20" s="13"/>
      <c r="AK20" s="13"/>
      <c r="AL20" s="13" t="n">
        <v>3</v>
      </c>
      <c r="AM20" s="13"/>
      <c r="AN20" s="13"/>
      <c r="AO20" s="13"/>
      <c r="AP20" s="13"/>
      <c r="AQ20" s="13" t="n">
        <v>4</v>
      </c>
      <c r="AR20" s="13"/>
      <c r="AS20" s="13"/>
      <c r="AT20" s="13"/>
      <c r="AU20" s="13" t="n">
        <v>1</v>
      </c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 t="n">
        <v>115</v>
      </c>
      <c r="BJ20" s="13" t="n">
        <v>23</v>
      </c>
      <c r="BK20" s="13" t="n">
        <v>10</v>
      </c>
      <c r="BL20" s="13"/>
      <c r="BM20" s="13"/>
      <c r="BN20" s="13"/>
      <c r="BO20" s="13" t="n">
        <v>2</v>
      </c>
      <c r="BP20" s="13" t="n">
        <v>15</v>
      </c>
      <c r="BQ20" s="13"/>
      <c r="BR20" s="13"/>
      <c r="BS20" s="13"/>
      <c r="BT20" s="13"/>
      <c r="BU20" s="13"/>
      <c r="BV20" s="13"/>
      <c r="BW20" s="13"/>
      <c r="BX20" s="13"/>
      <c r="BY20" s="13"/>
      <c r="BZ20" s="13" t="n">
        <v>12</v>
      </c>
      <c r="CA20" s="13"/>
      <c r="CB20" s="13" t="n">
        <v>27</v>
      </c>
      <c r="CC20" s="13" t="n">
        <v>4</v>
      </c>
      <c r="CD20" s="11"/>
      <c r="CE20" s="13"/>
      <c r="CF20" s="13"/>
      <c r="CG20" s="13"/>
      <c r="CH20" s="13"/>
      <c r="CI20" s="11" t="n">
        <v>1095</v>
      </c>
      <c r="CJ20" s="11" t="s">
        <v>102</v>
      </c>
      <c r="CK20" s="13"/>
      <c r="CL20" s="16" t="s">
        <v>124</v>
      </c>
      <c r="CM20" s="11"/>
      <c r="CN20" s="11"/>
    </row>
    <row r="21" s="14" customFormat="true" ht="18.65" hidden="false" customHeight="true" outlineLevel="0" collapsed="false">
      <c r="A21" s="11" t="s">
        <v>126</v>
      </c>
      <c r="B21" s="12" t="n">
        <v>56.06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 t="n">
        <v>107</v>
      </c>
      <c r="S21" s="13"/>
      <c r="T21" s="13" t="n">
        <v>1</v>
      </c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1"/>
      <c r="AJ21" s="13"/>
      <c r="AK21" s="13"/>
      <c r="AL21" s="13" t="n">
        <v>1</v>
      </c>
      <c r="AM21" s="13"/>
      <c r="AN21" s="13"/>
      <c r="AO21" s="13"/>
      <c r="AP21" s="13"/>
      <c r="AQ21" s="13" t="n">
        <v>4</v>
      </c>
      <c r="AR21" s="13"/>
      <c r="AS21" s="13"/>
      <c r="AT21" s="13" t="n">
        <v>52</v>
      </c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 t="n">
        <v>160</v>
      </c>
      <c r="BJ21" s="13" t="n">
        <v>31</v>
      </c>
      <c r="BK21" s="13" t="n">
        <v>22</v>
      </c>
      <c r="BL21" s="13"/>
      <c r="BM21" s="13"/>
      <c r="BN21" s="13"/>
      <c r="BO21" s="13" t="n">
        <v>1</v>
      </c>
      <c r="BP21" s="13" t="n">
        <v>20</v>
      </c>
      <c r="BQ21" s="13"/>
      <c r="BR21" s="13"/>
      <c r="BS21" s="13"/>
      <c r="BT21" s="13"/>
      <c r="BU21" s="13"/>
      <c r="BV21" s="13"/>
      <c r="BW21" s="13"/>
      <c r="BX21" s="13"/>
      <c r="BY21" s="13"/>
      <c r="BZ21" s="13" t="n">
        <v>1</v>
      </c>
      <c r="CA21" s="13"/>
      <c r="CB21" s="13" t="n">
        <v>13</v>
      </c>
      <c r="CC21" s="13" t="s">
        <v>101</v>
      </c>
      <c r="CD21" s="11"/>
      <c r="CE21" s="13"/>
      <c r="CF21" s="13"/>
      <c r="CG21" s="13"/>
      <c r="CH21" s="13"/>
      <c r="CI21" s="14" t="n">
        <f aca="false">13*45</f>
        <v>585</v>
      </c>
      <c r="CJ21" s="11" t="s">
        <v>102</v>
      </c>
      <c r="CK21" s="13"/>
      <c r="CL21" s="16" t="s">
        <v>104</v>
      </c>
      <c r="CM21" s="11"/>
      <c r="CN21" s="11"/>
    </row>
    <row r="22" customFormat="false" ht="18.65" hidden="false" customHeight="true" outlineLevel="0" collapsed="false">
      <c r="A22" s="11" t="s">
        <v>127</v>
      </c>
      <c r="B22" s="12" t="n">
        <v>63.56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 t="n">
        <v>90</v>
      </c>
      <c r="S22" s="13" t="n">
        <v>1</v>
      </c>
      <c r="T22" s="13"/>
      <c r="U22" s="13"/>
      <c r="V22" s="13"/>
      <c r="W22" s="13"/>
      <c r="X22" s="13"/>
      <c r="Y22" s="13"/>
      <c r="Z22" s="13"/>
      <c r="AA22" s="13" t="n">
        <v>1</v>
      </c>
      <c r="AB22" s="13"/>
      <c r="AC22" s="13"/>
      <c r="AD22" s="13"/>
      <c r="AE22" s="13"/>
      <c r="AF22" s="13"/>
      <c r="AG22" s="13"/>
      <c r="AH22" s="13"/>
      <c r="AI22" s="11"/>
      <c r="AJ22" s="13"/>
      <c r="AK22" s="13"/>
      <c r="AL22" s="13" t="s">
        <v>101</v>
      </c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 t="n">
        <v>99</v>
      </c>
      <c r="BJ22" s="13" t="n">
        <v>2</v>
      </c>
      <c r="BK22" s="13"/>
      <c r="BL22" s="13"/>
      <c r="BM22" s="13" t="s">
        <v>101</v>
      </c>
      <c r="BN22" s="13"/>
      <c r="BO22" s="13" t="n">
        <v>9</v>
      </c>
      <c r="BP22" s="13" t="n">
        <v>19</v>
      </c>
      <c r="BQ22" s="13"/>
      <c r="BR22" s="13"/>
      <c r="BS22" s="13"/>
      <c r="BT22" s="13"/>
      <c r="BU22" s="13"/>
      <c r="BV22" s="13"/>
      <c r="BW22" s="13"/>
      <c r="BX22" s="13"/>
      <c r="BY22" s="13"/>
      <c r="BZ22" s="13" t="n">
        <v>76</v>
      </c>
      <c r="CA22" s="13"/>
      <c r="CB22" s="13" t="n">
        <v>5</v>
      </c>
      <c r="CC22" s="13" t="s">
        <v>101</v>
      </c>
      <c r="CD22" s="11"/>
      <c r="CE22" s="13"/>
      <c r="CF22" s="13"/>
      <c r="CG22" s="13"/>
      <c r="CH22" s="13"/>
      <c r="CI22" s="14" t="n">
        <v>146</v>
      </c>
      <c r="CJ22" s="11" t="s">
        <v>102</v>
      </c>
      <c r="CK22" s="13"/>
      <c r="CL22" s="16" t="s">
        <v>104</v>
      </c>
      <c r="CM22" s="11"/>
    </row>
    <row r="23" customFormat="false" ht="18.65" hidden="false" customHeight="true" outlineLevel="0" collapsed="false">
      <c r="A23" s="11" t="s">
        <v>128</v>
      </c>
      <c r="B23" s="12" t="n">
        <v>65.06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 t="n">
        <v>45</v>
      </c>
      <c r="S23" s="13"/>
      <c r="T23" s="13"/>
      <c r="U23" s="13"/>
      <c r="V23" s="13"/>
      <c r="W23" s="13"/>
      <c r="X23" s="13"/>
      <c r="Y23" s="13"/>
      <c r="Z23" s="13"/>
      <c r="AA23" s="13" t="n">
        <v>1</v>
      </c>
      <c r="AB23" s="13"/>
      <c r="AC23" s="13"/>
      <c r="AD23" s="13"/>
      <c r="AE23" s="13"/>
      <c r="AF23" s="13"/>
      <c r="AG23" s="13"/>
      <c r="AH23" s="13"/>
      <c r="AI23" s="11"/>
      <c r="AJ23" s="13"/>
      <c r="AK23" s="13"/>
      <c r="AL23" s="13" t="s">
        <v>101</v>
      </c>
      <c r="AM23" s="13"/>
      <c r="AN23" s="13"/>
      <c r="AO23" s="13"/>
      <c r="AP23" s="13"/>
      <c r="AQ23" s="13" t="n">
        <v>39</v>
      </c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 t="n">
        <v>138</v>
      </c>
      <c r="BJ23" s="13" t="n">
        <v>3</v>
      </c>
      <c r="BK23" s="13"/>
      <c r="BL23" s="13"/>
      <c r="BM23" s="13"/>
      <c r="BN23" s="13"/>
      <c r="BO23" s="13" t="n">
        <v>3</v>
      </c>
      <c r="BP23" s="13" t="n">
        <v>27</v>
      </c>
      <c r="BQ23" s="13"/>
      <c r="BR23" s="13"/>
      <c r="BS23" s="13"/>
      <c r="BT23" s="13"/>
      <c r="BU23" s="13"/>
      <c r="BV23" s="13"/>
      <c r="BW23" s="13" t="s">
        <v>101</v>
      </c>
      <c r="BX23" s="13" t="s">
        <v>101</v>
      </c>
      <c r="BY23" s="13"/>
      <c r="BZ23" s="13" t="n">
        <v>81</v>
      </c>
      <c r="CA23" s="13"/>
      <c r="CB23" s="13" t="n">
        <v>6</v>
      </c>
      <c r="CC23" s="13" t="s">
        <v>101</v>
      </c>
      <c r="CD23" s="11"/>
      <c r="CE23" s="13"/>
      <c r="CF23" s="13"/>
      <c r="CG23" s="13"/>
      <c r="CH23" s="13"/>
      <c r="CI23" s="14" t="n">
        <v>353</v>
      </c>
      <c r="CJ23" s="11" t="s">
        <v>102</v>
      </c>
      <c r="CK23" s="13"/>
      <c r="CL23" s="16" t="s">
        <v>104</v>
      </c>
      <c r="CM23" s="11"/>
    </row>
    <row r="24" customFormat="false" ht="18.65" hidden="false" customHeight="true" outlineLevel="0" collapsed="false">
      <c r="A24" s="11" t="s">
        <v>129</v>
      </c>
      <c r="B24" s="12" t="n">
        <v>73.58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 t="n">
        <v>65</v>
      </c>
      <c r="S24" s="13" t="n">
        <v>2</v>
      </c>
      <c r="T24" s="13"/>
      <c r="U24" s="13"/>
      <c r="V24" s="13"/>
      <c r="W24" s="13"/>
      <c r="X24" s="13"/>
      <c r="Y24" s="13"/>
      <c r="Z24" s="13"/>
      <c r="AA24" s="13" t="n">
        <v>8</v>
      </c>
      <c r="AB24" s="13"/>
      <c r="AC24" s="13"/>
      <c r="AD24" s="13"/>
      <c r="AE24" s="13"/>
      <c r="AF24" s="13"/>
      <c r="AG24" s="13"/>
      <c r="AH24" s="13"/>
      <c r="AI24" s="11"/>
      <c r="AJ24" s="13"/>
      <c r="AK24" s="13" t="n">
        <v>4</v>
      </c>
      <c r="AL24" s="13"/>
      <c r="AM24" s="13"/>
      <c r="AN24" s="13"/>
      <c r="AO24" s="13"/>
      <c r="AP24" s="13"/>
      <c r="AQ24" s="13" t="n">
        <v>20</v>
      </c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 t="n">
        <v>78</v>
      </c>
      <c r="BJ24" s="13" t="n">
        <v>4</v>
      </c>
      <c r="BK24" s="13"/>
      <c r="BL24" s="13"/>
      <c r="BM24" s="13"/>
      <c r="BN24" s="13"/>
      <c r="BO24" s="13" t="n">
        <v>8</v>
      </c>
      <c r="BP24" s="13" t="n">
        <v>12</v>
      </c>
      <c r="BQ24" s="13"/>
      <c r="BR24" s="13"/>
      <c r="BS24" s="13"/>
      <c r="BT24" s="13"/>
      <c r="BU24" s="13"/>
      <c r="BV24" s="13"/>
      <c r="BW24" s="13"/>
      <c r="BX24" s="13" t="s">
        <v>101</v>
      </c>
      <c r="BY24" s="13"/>
      <c r="BZ24" s="13" t="n">
        <v>18</v>
      </c>
      <c r="CA24" s="13"/>
      <c r="CB24" s="13" t="n">
        <v>36</v>
      </c>
      <c r="CC24" s="13" t="n">
        <v>12</v>
      </c>
      <c r="CD24" s="11"/>
      <c r="CE24" s="13"/>
      <c r="CF24" s="13"/>
      <c r="CG24" s="13"/>
      <c r="CH24" s="13"/>
      <c r="CI24" s="14" t="n">
        <v>514</v>
      </c>
      <c r="CJ24" s="11" t="s">
        <v>102</v>
      </c>
      <c r="CK24" s="13"/>
      <c r="CL24" s="16" t="s">
        <v>104</v>
      </c>
      <c r="CM24" s="11"/>
    </row>
    <row r="25" customFormat="false" ht="18.65" hidden="false" customHeight="true" outlineLevel="0" collapsed="false">
      <c r="A25" s="11" t="s">
        <v>130</v>
      </c>
      <c r="B25" s="12" t="n">
        <v>82.56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 t="n">
        <v>170</v>
      </c>
      <c r="S25" s="13" t="n">
        <v>5</v>
      </c>
      <c r="T25" s="13"/>
      <c r="U25" s="13"/>
      <c r="V25" s="13"/>
      <c r="W25" s="13" t="n">
        <v>2</v>
      </c>
      <c r="X25" s="13"/>
      <c r="Y25" s="13"/>
      <c r="Z25" s="13"/>
      <c r="AA25" s="13" t="n">
        <v>17</v>
      </c>
      <c r="AB25" s="13"/>
      <c r="AC25" s="13"/>
      <c r="AD25" s="13"/>
      <c r="AE25" s="13"/>
      <c r="AF25" s="13"/>
      <c r="AG25" s="13"/>
      <c r="AH25" s="13"/>
      <c r="AI25" s="11"/>
      <c r="AJ25" s="13"/>
      <c r="AK25" s="13" t="n">
        <v>9</v>
      </c>
      <c r="AL25" s="13"/>
      <c r="AM25" s="13"/>
      <c r="AN25" s="13"/>
      <c r="AO25" s="13"/>
      <c r="AP25" s="13"/>
      <c r="AQ25" s="13" t="n">
        <v>41</v>
      </c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 t="n">
        <v>145</v>
      </c>
      <c r="BJ25" s="13" t="n">
        <v>17</v>
      </c>
      <c r="BK25" s="13"/>
      <c r="BL25" s="13"/>
      <c r="BM25" s="13"/>
      <c r="BN25" s="13"/>
      <c r="BO25" s="13" t="n">
        <v>10</v>
      </c>
      <c r="BP25" s="13" t="n">
        <v>32</v>
      </c>
      <c r="BQ25" s="13"/>
      <c r="BR25" s="13"/>
      <c r="BS25" s="13"/>
      <c r="BT25" s="13"/>
      <c r="BU25" s="13"/>
      <c r="BV25" s="13"/>
      <c r="BW25" s="13"/>
      <c r="BX25" s="13" t="s">
        <v>101</v>
      </c>
      <c r="BY25" s="13"/>
      <c r="BZ25" s="13" t="n">
        <v>25</v>
      </c>
      <c r="CA25" s="13"/>
      <c r="CB25" s="13" t="n">
        <v>60</v>
      </c>
      <c r="CC25" s="13" t="n">
        <v>3</v>
      </c>
      <c r="CD25" s="11"/>
      <c r="CE25" s="13"/>
      <c r="CF25" s="13"/>
      <c r="CG25" s="13"/>
      <c r="CH25" s="13"/>
      <c r="CI25" s="14" t="n">
        <v>653</v>
      </c>
      <c r="CJ25" s="11" t="s">
        <v>102</v>
      </c>
      <c r="CK25" s="13"/>
      <c r="CL25" s="16" t="s">
        <v>104</v>
      </c>
      <c r="CM25" s="11"/>
    </row>
    <row r="26" customFormat="false" ht="18.65" hidden="false" customHeight="true" outlineLevel="0" collapsed="false">
      <c r="A26" s="11" t="s">
        <v>131</v>
      </c>
      <c r="B26" s="12" t="n">
        <v>84.05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 t="n">
        <v>64</v>
      </c>
      <c r="S26" s="13"/>
      <c r="T26" s="13"/>
      <c r="U26" s="13"/>
      <c r="V26" s="13"/>
      <c r="W26" s="13"/>
      <c r="X26" s="13"/>
      <c r="Y26" s="13"/>
      <c r="Z26" s="13"/>
      <c r="AA26" s="13" t="n">
        <v>5</v>
      </c>
      <c r="AB26" s="13"/>
      <c r="AC26" s="13"/>
      <c r="AD26" s="13"/>
      <c r="AE26" s="13"/>
      <c r="AF26" s="13"/>
      <c r="AG26" s="13"/>
      <c r="AH26" s="13"/>
      <c r="AI26" s="11"/>
      <c r="AJ26" s="13"/>
      <c r="AK26" s="13" t="n">
        <v>18</v>
      </c>
      <c r="AL26" s="13"/>
      <c r="AM26" s="13"/>
      <c r="AN26" s="13"/>
      <c r="AO26" s="13"/>
      <c r="AP26" s="13"/>
      <c r="AQ26" s="13" t="n">
        <v>25</v>
      </c>
      <c r="AR26" s="13"/>
      <c r="AS26" s="13"/>
      <c r="AT26" s="13"/>
      <c r="AU26" s="13" t="n">
        <v>3</v>
      </c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 t="n">
        <v>99</v>
      </c>
      <c r="BJ26" s="13" t="n">
        <v>6</v>
      </c>
      <c r="BK26" s="13" t="n">
        <v>7</v>
      </c>
      <c r="BL26" s="13"/>
      <c r="BM26" s="13"/>
      <c r="BN26" s="13"/>
      <c r="BO26" s="13" t="n">
        <v>4</v>
      </c>
      <c r="BP26" s="13" t="n">
        <v>16</v>
      </c>
      <c r="BQ26" s="13"/>
      <c r="BR26" s="13"/>
      <c r="BS26" s="13"/>
      <c r="BT26" s="13"/>
      <c r="BU26" s="13"/>
      <c r="BV26" s="13"/>
      <c r="BW26" s="13"/>
      <c r="BX26" s="13"/>
      <c r="BY26" s="13"/>
      <c r="BZ26" s="13" t="n">
        <v>17</v>
      </c>
      <c r="CA26" s="13"/>
      <c r="CB26" s="13" t="n">
        <v>45</v>
      </c>
      <c r="CC26" s="13" t="n">
        <v>6</v>
      </c>
      <c r="CD26" s="11"/>
      <c r="CE26" s="13"/>
      <c r="CF26" s="13"/>
      <c r="CG26" s="13"/>
      <c r="CH26" s="13"/>
      <c r="CI26" s="14" t="n">
        <f aca="false">11*45</f>
        <v>495</v>
      </c>
      <c r="CJ26" s="11" t="s">
        <v>102</v>
      </c>
      <c r="CK26" s="13"/>
      <c r="CL26" s="16"/>
      <c r="CM26" s="11"/>
    </row>
    <row r="27" customFormat="false" ht="18.65" hidden="false" customHeight="true" outlineLevel="0" collapsed="false">
      <c r="A27" s="11" t="s">
        <v>132</v>
      </c>
      <c r="B27" s="12" t="n">
        <v>85.55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 t="n">
        <v>72</v>
      </c>
      <c r="S27" s="13" t="n">
        <v>1</v>
      </c>
      <c r="T27" s="13"/>
      <c r="U27" s="13"/>
      <c r="V27" s="13"/>
      <c r="W27" s="13" t="n">
        <v>13</v>
      </c>
      <c r="X27" s="13"/>
      <c r="Y27" s="13"/>
      <c r="Z27" s="13"/>
      <c r="AA27" s="13" t="n">
        <v>9</v>
      </c>
      <c r="AB27" s="13"/>
      <c r="AC27" s="13"/>
      <c r="AD27" s="13"/>
      <c r="AE27" s="13"/>
      <c r="AF27" s="13"/>
      <c r="AG27" s="13"/>
      <c r="AH27" s="13"/>
      <c r="AI27" s="11"/>
      <c r="AJ27" s="13"/>
      <c r="AK27" s="13" t="n">
        <v>28</v>
      </c>
      <c r="AL27" s="13"/>
      <c r="AM27" s="13"/>
      <c r="AN27" s="13"/>
      <c r="AO27" s="13"/>
      <c r="AP27" s="13"/>
      <c r="AQ27" s="13" t="n">
        <v>36</v>
      </c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 t="n">
        <v>95</v>
      </c>
      <c r="BJ27" s="13" t="n">
        <v>6</v>
      </c>
      <c r="BK27" s="13" t="n">
        <v>21</v>
      </c>
      <c r="BL27" s="13"/>
      <c r="BM27" s="13"/>
      <c r="BN27" s="13"/>
      <c r="BO27" s="13" t="n">
        <v>6</v>
      </c>
      <c r="BP27" s="13" t="n">
        <v>25</v>
      </c>
      <c r="BQ27" s="13"/>
      <c r="BR27" s="13"/>
      <c r="BS27" s="13"/>
      <c r="BT27" s="13"/>
      <c r="BU27" s="13"/>
      <c r="BV27" s="13"/>
      <c r="BW27" s="13"/>
      <c r="BX27" s="13" t="s">
        <v>101</v>
      </c>
      <c r="BY27" s="13"/>
      <c r="BZ27" s="13" t="n">
        <v>70</v>
      </c>
      <c r="CA27" s="13"/>
      <c r="CB27" s="13" t="n">
        <v>31</v>
      </c>
      <c r="CC27" s="13" t="n">
        <v>5</v>
      </c>
      <c r="CD27" s="11"/>
      <c r="CE27" s="13"/>
      <c r="CF27" s="13"/>
      <c r="CG27" s="13"/>
      <c r="CH27" s="13"/>
      <c r="CI27" s="14" t="n">
        <v>450</v>
      </c>
      <c r="CJ27" s="11" t="s">
        <v>102</v>
      </c>
      <c r="CK27" s="13"/>
      <c r="CL27" s="16" t="s">
        <v>104</v>
      </c>
      <c r="CM27" s="11"/>
    </row>
    <row r="28" customFormat="false" ht="18.65" hidden="false" customHeight="true" outlineLevel="0" collapsed="false">
      <c r="A28" s="11" t="s">
        <v>133</v>
      </c>
      <c r="B28" s="12" t="n">
        <v>92.06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 t="n">
        <v>52</v>
      </c>
      <c r="S28" s="13"/>
      <c r="T28" s="13"/>
      <c r="U28" s="13"/>
      <c r="V28" s="13"/>
      <c r="W28" s="13"/>
      <c r="X28" s="13"/>
      <c r="Y28" s="13"/>
      <c r="Z28" s="13"/>
      <c r="AA28" s="13" t="n">
        <v>9</v>
      </c>
      <c r="AB28" s="13"/>
      <c r="AC28" s="13"/>
      <c r="AD28" s="13"/>
      <c r="AE28" s="13"/>
      <c r="AF28" s="13"/>
      <c r="AG28" s="13"/>
      <c r="AH28" s="13"/>
      <c r="AI28" s="11"/>
      <c r="AJ28" s="13"/>
      <c r="AK28" s="13" t="n">
        <v>8</v>
      </c>
      <c r="AL28" s="13"/>
      <c r="AM28" s="13"/>
      <c r="AN28" s="13"/>
      <c r="AO28" s="13"/>
      <c r="AP28" s="13"/>
      <c r="AQ28" s="13" t="n">
        <v>19</v>
      </c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 t="n">
        <v>110</v>
      </c>
      <c r="BJ28" s="13" t="n">
        <v>7</v>
      </c>
      <c r="BK28" s="13" t="n">
        <v>2</v>
      </c>
      <c r="BL28" s="13"/>
      <c r="BM28" s="13"/>
      <c r="BN28" s="13"/>
      <c r="BO28" s="13" t="n">
        <v>11</v>
      </c>
      <c r="BP28" s="13" t="n">
        <v>21</v>
      </c>
      <c r="BQ28" s="13"/>
      <c r="BR28" s="13"/>
      <c r="BS28" s="13"/>
      <c r="BT28" s="13"/>
      <c r="BU28" s="13"/>
      <c r="BV28" s="13"/>
      <c r="BW28" s="13"/>
      <c r="BX28" s="13" t="s">
        <v>101</v>
      </c>
      <c r="BY28" s="13"/>
      <c r="BZ28" s="13" t="n">
        <v>10</v>
      </c>
      <c r="CA28" s="13"/>
      <c r="CB28" s="13" t="n">
        <v>17</v>
      </c>
      <c r="CC28" s="13" t="n">
        <v>3</v>
      </c>
      <c r="CD28" s="11"/>
      <c r="CE28" s="13"/>
      <c r="CF28" s="13"/>
      <c r="CG28" s="13"/>
      <c r="CH28" s="13"/>
      <c r="CI28" s="14" t="n">
        <v>450</v>
      </c>
      <c r="CJ28" s="11" t="s">
        <v>102</v>
      </c>
      <c r="CK28" s="13"/>
      <c r="CL28" s="16"/>
      <c r="CM28" s="11"/>
    </row>
    <row r="29" customFormat="false" ht="18.65" hidden="false" customHeight="true" outlineLevel="0" collapsed="false">
      <c r="A29" s="11" t="s">
        <v>134</v>
      </c>
      <c r="B29" s="12" t="n">
        <v>93.56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 t="n">
        <v>66</v>
      </c>
      <c r="S29" s="13"/>
      <c r="T29" s="13"/>
      <c r="U29" s="13"/>
      <c r="V29" s="13"/>
      <c r="W29" s="13" t="n">
        <v>8</v>
      </c>
      <c r="X29" s="13"/>
      <c r="Y29" s="13"/>
      <c r="Z29" s="13"/>
      <c r="AA29" s="13" t="n">
        <v>6</v>
      </c>
      <c r="AB29" s="13"/>
      <c r="AC29" s="13"/>
      <c r="AD29" s="13"/>
      <c r="AE29" s="13"/>
      <c r="AF29" s="13"/>
      <c r="AG29" s="13"/>
      <c r="AH29" s="13"/>
      <c r="AI29" s="11"/>
      <c r="AJ29" s="13"/>
      <c r="AK29" s="13" t="n">
        <v>19</v>
      </c>
      <c r="AL29" s="13"/>
      <c r="AM29" s="13"/>
      <c r="AN29" s="13"/>
      <c r="AO29" s="13"/>
      <c r="AP29" s="13"/>
      <c r="AQ29" s="13" t="n">
        <v>26</v>
      </c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 t="n">
        <v>91</v>
      </c>
      <c r="BJ29" s="13" t="n">
        <v>8</v>
      </c>
      <c r="BK29" s="13" t="n">
        <v>4</v>
      </c>
      <c r="BL29" s="13"/>
      <c r="BM29" s="13"/>
      <c r="BN29" s="13"/>
      <c r="BO29" s="13" t="n">
        <v>4</v>
      </c>
      <c r="BP29" s="13" t="n">
        <v>33</v>
      </c>
      <c r="BQ29" s="13"/>
      <c r="BR29" s="13"/>
      <c r="BS29" s="13"/>
      <c r="BT29" s="13"/>
      <c r="BU29" s="13"/>
      <c r="BV29" s="13"/>
      <c r="BW29" s="13"/>
      <c r="BX29" s="13"/>
      <c r="BY29" s="13"/>
      <c r="BZ29" s="13" t="n">
        <v>43</v>
      </c>
      <c r="CA29" s="13"/>
      <c r="CB29" s="13" t="n">
        <v>19</v>
      </c>
      <c r="CC29" s="13" t="n">
        <v>2</v>
      </c>
      <c r="CD29" s="11"/>
      <c r="CE29" s="13"/>
      <c r="CF29" s="13"/>
      <c r="CG29" s="13"/>
      <c r="CH29" s="13"/>
      <c r="CI29" s="14" t="n">
        <f aca="false">7*45</f>
        <v>315</v>
      </c>
      <c r="CJ29" s="11" t="s">
        <v>102</v>
      </c>
      <c r="CK29" s="13"/>
      <c r="CL29" s="16"/>
      <c r="CM29" s="11"/>
    </row>
    <row r="30" customFormat="false" ht="18.65" hidden="false" customHeight="true" outlineLevel="0" collapsed="false">
      <c r="A30" s="11" t="s">
        <v>135</v>
      </c>
      <c r="B30" s="12" t="n">
        <v>95.06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 t="n">
        <v>46</v>
      </c>
      <c r="S30" s="13"/>
      <c r="T30" s="13"/>
      <c r="U30" s="13"/>
      <c r="V30" s="13"/>
      <c r="W30" s="13" t="n">
        <v>3</v>
      </c>
      <c r="X30" s="13"/>
      <c r="Y30" s="13"/>
      <c r="Z30" s="13"/>
      <c r="AA30" s="13" t="n">
        <v>8</v>
      </c>
      <c r="AB30" s="13"/>
      <c r="AC30" s="13"/>
      <c r="AD30" s="13"/>
      <c r="AE30" s="13"/>
      <c r="AF30" s="13"/>
      <c r="AG30" s="13"/>
      <c r="AH30" s="13"/>
      <c r="AI30" s="11"/>
      <c r="AJ30" s="13"/>
      <c r="AK30" s="13" t="n">
        <v>2</v>
      </c>
      <c r="AL30" s="13"/>
      <c r="AM30" s="13"/>
      <c r="AN30" s="13"/>
      <c r="AO30" s="13"/>
      <c r="AP30" s="13"/>
      <c r="AQ30" s="13" t="n">
        <v>19</v>
      </c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 t="n">
        <v>97</v>
      </c>
      <c r="BJ30" s="13" t="n">
        <v>5</v>
      </c>
      <c r="BK30" s="13" t="n">
        <v>10</v>
      </c>
      <c r="BL30" s="13"/>
      <c r="BM30" s="13"/>
      <c r="BN30" s="13"/>
      <c r="BO30" s="13" t="n">
        <v>5</v>
      </c>
      <c r="BP30" s="13" t="n">
        <v>27</v>
      </c>
      <c r="BQ30" s="13"/>
      <c r="BR30" s="13"/>
      <c r="BS30" s="13"/>
      <c r="BT30" s="13"/>
      <c r="BU30" s="13"/>
      <c r="BV30" s="13"/>
      <c r="BW30" s="13"/>
      <c r="BX30" s="13"/>
      <c r="BY30" s="13"/>
      <c r="BZ30" s="13" t="n">
        <v>22</v>
      </c>
      <c r="CA30" s="13"/>
      <c r="CB30" s="13" t="n">
        <v>12</v>
      </c>
      <c r="CC30" s="13" t="n">
        <v>1</v>
      </c>
      <c r="CD30" s="11"/>
      <c r="CE30" s="13"/>
      <c r="CF30" s="13"/>
      <c r="CG30" s="13"/>
      <c r="CH30" s="13"/>
      <c r="CI30" s="14" t="n">
        <f aca="false">9*45</f>
        <v>405</v>
      </c>
      <c r="CJ30" s="11" t="s">
        <v>102</v>
      </c>
      <c r="CK30" s="13"/>
      <c r="CL30" s="16"/>
      <c r="CM30" s="11"/>
    </row>
    <row r="31" customFormat="false" ht="18.65" hidden="false" customHeight="true" outlineLevel="0" collapsed="false">
      <c r="A31" s="11" t="s">
        <v>136</v>
      </c>
      <c r="B31" s="12" t="n">
        <v>101.56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 t="n">
        <v>26</v>
      </c>
      <c r="S31" s="13"/>
      <c r="T31" s="13"/>
      <c r="U31" s="13"/>
      <c r="V31" s="13"/>
      <c r="W31" s="13" t="n">
        <v>4</v>
      </c>
      <c r="X31" s="13"/>
      <c r="Y31" s="13"/>
      <c r="Z31" s="13"/>
      <c r="AA31" s="13" t="s">
        <v>101</v>
      </c>
      <c r="AB31" s="13"/>
      <c r="AC31" s="13"/>
      <c r="AD31" s="13"/>
      <c r="AE31" s="13"/>
      <c r="AF31" s="13"/>
      <c r="AG31" s="13"/>
      <c r="AH31" s="13"/>
      <c r="AI31" s="11"/>
      <c r="AJ31" s="13"/>
      <c r="AK31" s="13"/>
      <c r="AL31" s="13"/>
      <c r="AM31" s="13"/>
      <c r="AN31" s="13"/>
      <c r="AO31" s="13"/>
      <c r="AP31" s="13"/>
      <c r="AQ31" s="13" t="n">
        <v>2</v>
      </c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 t="n">
        <v>195</v>
      </c>
      <c r="BJ31" s="13" t="n">
        <v>33</v>
      </c>
      <c r="BK31" s="13"/>
      <c r="BL31" s="13"/>
      <c r="BM31" s="13" t="s">
        <v>101</v>
      </c>
      <c r="BN31" s="13"/>
      <c r="BO31" s="13" t="n">
        <v>28</v>
      </c>
      <c r="BP31" s="13" t="n">
        <v>34</v>
      </c>
      <c r="BQ31" s="13"/>
      <c r="BR31" s="13"/>
      <c r="BS31" s="13"/>
      <c r="BT31" s="13"/>
      <c r="BU31" s="13"/>
      <c r="BV31" s="13"/>
      <c r="BW31" s="13"/>
      <c r="BX31" s="13" t="s">
        <v>101</v>
      </c>
      <c r="BY31" s="13"/>
      <c r="BZ31" s="13" t="n">
        <v>42</v>
      </c>
      <c r="CA31" s="13"/>
      <c r="CB31" s="13" t="n">
        <v>19</v>
      </c>
      <c r="CC31" s="13" t="n">
        <v>2</v>
      </c>
      <c r="CD31" s="11"/>
      <c r="CE31" s="13"/>
      <c r="CF31" s="13"/>
      <c r="CG31" s="13"/>
      <c r="CH31" s="13"/>
      <c r="CI31" s="14" t="n">
        <f aca="false">100+100+100+88</f>
        <v>388</v>
      </c>
      <c r="CJ31" s="11" t="s">
        <v>102</v>
      </c>
      <c r="CK31" s="13"/>
      <c r="CL31" s="16"/>
      <c r="CM31" s="11"/>
    </row>
    <row r="32" customFormat="false" ht="18.65" hidden="false" customHeight="true" outlineLevel="0" collapsed="false">
      <c r="A32" s="11" t="s">
        <v>137</v>
      </c>
      <c r="B32" s="12" t="n">
        <v>103.06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 t="n">
        <v>52</v>
      </c>
      <c r="S32" s="13"/>
      <c r="T32" s="13"/>
      <c r="U32" s="13"/>
      <c r="V32" s="13"/>
      <c r="W32" s="13" t="n">
        <v>3</v>
      </c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1"/>
      <c r="AJ32" s="13"/>
      <c r="AK32" s="13"/>
      <c r="AL32" s="13"/>
      <c r="AM32" s="13"/>
      <c r="AN32" s="13"/>
      <c r="AO32" s="13"/>
      <c r="AP32" s="13"/>
      <c r="AQ32" s="13" t="n">
        <v>8</v>
      </c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 t="n">
        <v>68</v>
      </c>
      <c r="BJ32" s="13" t="n">
        <v>11</v>
      </c>
      <c r="BK32" s="13" t="n">
        <v>6</v>
      </c>
      <c r="BL32" s="13"/>
      <c r="BM32" s="13"/>
      <c r="BN32" s="13"/>
      <c r="BO32" s="13" t="n">
        <v>44</v>
      </c>
      <c r="BP32" s="13" t="n">
        <v>28</v>
      </c>
      <c r="BQ32" s="13"/>
      <c r="BR32" s="13"/>
      <c r="BS32" s="13"/>
      <c r="BT32" s="13"/>
      <c r="BU32" s="13"/>
      <c r="BV32" s="13"/>
      <c r="BW32" s="13"/>
      <c r="BX32" s="13" t="s">
        <v>101</v>
      </c>
      <c r="BY32" s="13"/>
      <c r="BZ32" s="13" t="n">
        <v>26</v>
      </c>
      <c r="CA32" s="13"/>
      <c r="CB32" s="13" t="n">
        <v>11</v>
      </c>
      <c r="CC32" s="13" t="s">
        <v>101</v>
      </c>
      <c r="CD32" s="11"/>
      <c r="CE32" s="13"/>
      <c r="CF32" s="13"/>
      <c r="CG32" s="13"/>
      <c r="CH32" s="13"/>
      <c r="CI32" s="14" t="n">
        <f aca="false">6*45</f>
        <v>270</v>
      </c>
      <c r="CJ32" s="11" t="s">
        <v>102</v>
      </c>
      <c r="CK32" s="13"/>
      <c r="CL32" s="16"/>
      <c r="CM32" s="11"/>
    </row>
    <row r="33" customFormat="false" ht="18.65" hidden="false" customHeight="true" outlineLevel="0" collapsed="false">
      <c r="A33" s="11" t="s">
        <v>138</v>
      </c>
      <c r="B33" s="12" t="n">
        <v>104.56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 t="n">
        <v>32</v>
      </c>
      <c r="S33" s="13"/>
      <c r="T33" s="13"/>
      <c r="U33" s="13"/>
      <c r="V33" s="13"/>
      <c r="W33" s="13" t="n">
        <v>9</v>
      </c>
      <c r="X33" s="13"/>
      <c r="Y33" s="13"/>
      <c r="Z33" s="13"/>
      <c r="AA33" s="13" t="n">
        <v>3</v>
      </c>
      <c r="AB33" s="13"/>
      <c r="AC33" s="13"/>
      <c r="AD33" s="13"/>
      <c r="AE33" s="13"/>
      <c r="AF33" s="13"/>
      <c r="AG33" s="13"/>
      <c r="AH33" s="13"/>
      <c r="AI33" s="11"/>
      <c r="AJ33" s="13"/>
      <c r="AK33" s="13"/>
      <c r="AL33" s="13"/>
      <c r="AM33" s="13"/>
      <c r="AN33" s="13"/>
      <c r="AO33" s="13"/>
      <c r="AP33" s="13"/>
      <c r="AQ33" s="13" t="n">
        <v>4</v>
      </c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 t="n">
        <v>45</v>
      </c>
      <c r="BJ33" s="13" t="n">
        <v>14</v>
      </c>
      <c r="BK33" s="13" t="n">
        <v>22</v>
      </c>
      <c r="BL33" s="13"/>
      <c r="BM33" s="13"/>
      <c r="BN33" s="13"/>
      <c r="BO33" s="13" t="n">
        <v>62</v>
      </c>
      <c r="BP33" s="13" t="n">
        <v>16</v>
      </c>
      <c r="BQ33" s="13"/>
      <c r="BR33" s="13"/>
      <c r="BS33" s="13"/>
      <c r="BT33" s="13"/>
      <c r="BU33" s="13"/>
      <c r="BV33" s="13"/>
      <c r="BW33" s="13"/>
      <c r="BX33" s="13" t="n">
        <v>1</v>
      </c>
      <c r="BY33" s="13"/>
      <c r="BZ33" s="13" t="n">
        <v>44</v>
      </c>
      <c r="CA33" s="13"/>
      <c r="CB33" s="13" t="n">
        <v>13</v>
      </c>
      <c r="CC33" s="13" t="s">
        <v>101</v>
      </c>
      <c r="CD33" s="11"/>
      <c r="CE33" s="13"/>
      <c r="CF33" s="13"/>
      <c r="CG33" s="13"/>
      <c r="CH33" s="13"/>
      <c r="CI33" s="14" t="n">
        <f aca="false">7*45</f>
        <v>315</v>
      </c>
      <c r="CJ33" s="11" t="s">
        <v>102</v>
      </c>
      <c r="CK33" s="13"/>
      <c r="CL33" s="16"/>
      <c r="CM33" s="11"/>
    </row>
    <row r="34" customFormat="false" ht="18.65" hidden="false" customHeight="true" outlineLevel="0" collapsed="false">
      <c r="A34" s="11" t="s">
        <v>139</v>
      </c>
      <c r="B34" s="12" t="n">
        <v>111.06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 t="n">
        <v>40</v>
      </c>
      <c r="S34" s="13" t="n">
        <v>1</v>
      </c>
      <c r="T34" s="13"/>
      <c r="U34" s="13"/>
      <c r="V34" s="13"/>
      <c r="W34" s="13"/>
      <c r="X34" s="13"/>
      <c r="Y34" s="13"/>
      <c r="Z34" s="13"/>
      <c r="AA34" s="13" t="n">
        <v>2</v>
      </c>
      <c r="AB34" s="13"/>
      <c r="AC34" s="13"/>
      <c r="AD34" s="13"/>
      <c r="AE34" s="13"/>
      <c r="AF34" s="13"/>
      <c r="AG34" s="13"/>
      <c r="AH34" s="13"/>
      <c r="AI34" s="11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 t="s">
        <v>101</v>
      </c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 t="n">
        <v>87</v>
      </c>
      <c r="BJ34" s="13" t="n">
        <v>6</v>
      </c>
      <c r="BK34" s="13"/>
      <c r="BL34" s="13"/>
      <c r="BM34" s="13"/>
      <c r="BN34" s="13"/>
      <c r="BO34" s="13" t="n">
        <v>9</v>
      </c>
      <c r="BP34" s="13" t="n">
        <v>19</v>
      </c>
      <c r="BQ34" s="13"/>
      <c r="BR34" s="13"/>
      <c r="BS34" s="13"/>
      <c r="BT34" s="13"/>
      <c r="BU34" s="13"/>
      <c r="BV34" s="13"/>
      <c r="BW34" s="13"/>
      <c r="BX34" s="13" t="s">
        <v>101</v>
      </c>
      <c r="BY34" s="13"/>
      <c r="BZ34" s="13" t="n">
        <v>30</v>
      </c>
      <c r="CA34" s="13"/>
      <c r="CB34" s="13" t="n">
        <v>12</v>
      </c>
      <c r="CC34" s="13" t="n">
        <v>17</v>
      </c>
      <c r="CD34" s="11"/>
      <c r="CE34" s="13"/>
      <c r="CF34" s="13"/>
      <c r="CG34" s="13"/>
      <c r="CH34" s="13"/>
      <c r="CI34" s="14" t="n">
        <f aca="false">100+100+100+44</f>
        <v>344</v>
      </c>
      <c r="CJ34" s="11" t="s">
        <v>102</v>
      </c>
      <c r="CK34" s="13"/>
      <c r="CL34" s="16"/>
      <c r="CM34" s="11"/>
    </row>
    <row r="35" customFormat="false" ht="18.65" hidden="false" customHeight="true" outlineLevel="0" collapsed="false">
      <c r="A35" s="11" t="s">
        <v>140</v>
      </c>
      <c r="B35" s="12" t="n">
        <v>112.56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 t="n">
        <v>35</v>
      </c>
      <c r="S35" s="13"/>
      <c r="T35" s="13"/>
      <c r="U35" s="13"/>
      <c r="V35" s="13"/>
      <c r="W35" s="13" t="n">
        <v>4</v>
      </c>
      <c r="X35" s="13"/>
      <c r="Y35" s="13"/>
      <c r="Z35" s="13"/>
      <c r="AA35" s="13" t="n">
        <v>5</v>
      </c>
      <c r="AB35" s="13"/>
      <c r="AC35" s="13"/>
      <c r="AD35" s="13"/>
      <c r="AE35" s="13"/>
      <c r="AF35" s="13"/>
      <c r="AG35" s="13"/>
      <c r="AH35" s="13"/>
      <c r="AI35" s="11"/>
      <c r="AJ35" s="13"/>
      <c r="AK35" s="13"/>
      <c r="AL35" s="13"/>
      <c r="AM35" s="13"/>
      <c r="AN35" s="13"/>
      <c r="AO35" s="13"/>
      <c r="AP35" s="13"/>
      <c r="AQ35" s="13" t="n">
        <v>11</v>
      </c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 t="n">
        <v>70</v>
      </c>
      <c r="BJ35" s="13" t="n">
        <v>3</v>
      </c>
      <c r="BK35" s="13" t="n">
        <v>17</v>
      </c>
      <c r="BL35" s="13"/>
      <c r="BM35" s="13"/>
      <c r="BN35" s="13"/>
      <c r="BO35" s="13" t="n">
        <v>18</v>
      </c>
      <c r="BP35" s="13" t="n">
        <v>27</v>
      </c>
      <c r="BQ35" s="13"/>
      <c r="BR35" s="13"/>
      <c r="BS35" s="13"/>
      <c r="BT35" s="13"/>
      <c r="BU35" s="13"/>
      <c r="BV35" s="13"/>
      <c r="BW35" s="13"/>
      <c r="BX35" s="13" t="s">
        <v>101</v>
      </c>
      <c r="BY35" s="13"/>
      <c r="BZ35" s="13" t="n">
        <v>34</v>
      </c>
      <c r="CA35" s="13"/>
      <c r="CB35" s="13" t="n">
        <v>16</v>
      </c>
      <c r="CC35" s="13" t="n">
        <v>1</v>
      </c>
      <c r="CD35" s="11"/>
      <c r="CE35" s="13"/>
      <c r="CF35" s="13"/>
      <c r="CG35" s="13"/>
      <c r="CH35" s="13"/>
      <c r="CI35" s="14" t="n">
        <f aca="false">8*45</f>
        <v>360</v>
      </c>
      <c r="CJ35" s="11" t="s">
        <v>102</v>
      </c>
      <c r="CK35" s="13"/>
      <c r="CL35" s="16"/>
      <c r="CM35" s="11"/>
    </row>
    <row r="36" customFormat="false" ht="18.65" hidden="false" customHeight="true" outlineLevel="0" collapsed="false">
      <c r="A36" s="11" t="s">
        <v>141</v>
      </c>
      <c r="B36" s="12" t="n">
        <v>114.06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 t="n">
        <v>26</v>
      </c>
      <c r="S36" s="13"/>
      <c r="T36" s="13"/>
      <c r="U36" s="13"/>
      <c r="V36" s="13" t="s">
        <v>142</v>
      </c>
      <c r="W36" s="13" t="n">
        <v>2</v>
      </c>
      <c r="X36" s="13"/>
      <c r="Y36" s="13"/>
      <c r="Z36" s="13"/>
      <c r="AA36" s="13" t="n">
        <v>2</v>
      </c>
      <c r="AB36" s="13"/>
      <c r="AC36" s="13"/>
      <c r="AD36" s="13"/>
      <c r="AE36" s="13"/>
      <c r="AF36" s="13"/>
      <c r="AG36" s="13"/>
      <c r="AH36" s="13"/>
      <c r="AI36" s="11"/>
      <c r="AJ36" s="13"/>
      <c r="AK36" s="13"/>
      <c r="AL36" s="13"/>
      <c r="AM36" s="13"/>
      <c r="AN36" s="13"/>
      <c r="AO36" s="13"/>
      <c r="AP36" s="13"/>
      <c r="AQ36" s="13" t="n">
        <v>5</v>
      </c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 t="n">
        <f aca="false">104+68</f>
        <v>172</v>
      </c>
      <c r="BJ36" s="13" t="n">
        <v>7</v>
      </c>
      <c r="BK36" s="13" t="n">
        <v>7</v>
      </c>
      <c r="BL36" s="13"/>
      <c r="BM36" s="13"/>
      <c r="BN36" s="13"/>
      <c r="BO36" s="13" t="n">
        <v>6</v>
      </c>
      <c r="BP36" s="13" t="n">
        <f aca="false">35+17</f>
        <v>52</v>
      </c>
      <c r="BQ36" s="13"/>
      <c r="BR36" s="13"/>
      <c r="BS36" s="13"/>
      <c r="BT36" s="13"/>
      <c r="BU36" s="13"/>
      <c r="BV36" s="13"/>
      <c r="BW36" s="13"/>
      <c r="BX36" s="13" t="s">
        <v>101</v>
      </c>
      <c r="BY36" s="13"/>
      <c r="BZ36" s="13" t="n">
        <v>2</v>
      </c>
      <c r="CA36" s="13"/>
      <c r="CB36" s="13" t="n">
        <v>9</v>
      </c>
      <c r="CC36" s="13" t="s">
        <v>101</v>
      </c>
      <c r="CD36" s="11"/>
      <c r="CE36" s="13"/>
      <c r="CF36" s="13"/>
      <c r="CG36" s="13"/>
      <c r="CH36" s="13"/>
      <c r="CI36" s="11" t="n">
        <f aca="false">182*2</f>
        <v>364</v>
      </c>
      <c r="CJ36" s="11" t="s">
        <v>102</v>
      </c>
      <c r="CK36" s="13"/>
      <c r="CL36" s="16"/>
      <c r="CM36" s="11"/>
    </row>
    <row r="37" customFormat="false" ht="18.65" hidden="false" customHeight="true" outlineLevel="0" collapsed="false">
      <c r="A37" s="11" t="s">
        <v>143</v>
      </c>
      <c r="B37" s="12" t="n">
        <v>120.56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 t="n">
        <v>4</v>
      </c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1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 t="n">
        <v>13</v>
      </c>
      <c r="BJ37" s="13" t="n">
        <v>4</v>
      </c>
      <c r="BK37" s="13" t="n">
        <v>2</v>
      </c>
      <c r="BL37" s="13"/>
      <c r="BM37" s="13"/>
      <c r="BN37" s="13"/>
      <c r="BO37" s="13" t="n">
        <v>4</v>
      </c>
      <c r="BP37" s="13" t="n">
        <v>8</v>
      </c>
      <c r="BQ37" s="13"/>
      <c r="BR37" s="13"/>
      <c r="BS37" s="13"/>
      <c r="BT37" s="13"/>
      <c r="BU37" s="13"/>
      <c r="BV37" s="13"/>
      <c r="BW37" s="13"/>
      <c r="BX37" s="13"/>
      <c r="BY37" s="13"/>
      <c r="BZ37" s="13" t="n">
        <v>1</v>
      </c>
      <c r="CA37" s="13"/>
      <c r="CB37" s="13" t="n">
        <v>8</v>
      </c>
      <c r="CC37" s="13"/>
      <c r="CD37" s="11"/>
      <c r="CE37" s="13"/>
      <c r="CF37" s="13"/>
      <c r="CG37" s="13"/>
      <c r="CH37" s="13"/>
      <c r="CI37" s="14" t="n">
        <f aca="false">100+100+100+100+100+100+100+100+100+100+100+100+100+6</f>
        <v>1306</v>
      </c>
      <c r="CJ37" s="11" t="s">
        <v>102</v>
      </c>
      <c r="CK37" s="13"/>
      <c r="CL37" s="16"/>
      <c r="CM37" s="11"/>
    </row>
    <row r="38" customFormat="false" ht="18.65" hidden="false" customHeight="true" outlineLevel="0" collapsed="false">
      <c r="A38" s="11" t="s">
        <v>144</v>
      </c>
      <c r="B38" s="12" t="n">
        <v>122.06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 t="n">
        <v>77</v>
      </c>
      <c r="S38" s="13"/>
      <c r="T38" s="13"/>
      <c r="U38" s="13"/>
      <c r="V38" s="13"/>
      <c r="W38" s="13" t="n">
        <v>6</v>
      </c>
      <c r="X38" s="13"/>
      <c r="Y38" s="13"/>
      <c r="Z38" s="13"/>
      <c r="AA38" s="13" t="n">
        <v>1</v>
      </c>
      <c r="AB38" s="13"/>
      <c r="AC38" s="13"/>
      <c r="AD38" s="13"/>
      <c r="AE38" s="13"/>
      <c r="AF38" s="13"/>
      <c r="AG38" s="13"/>
      <c r="AH38" s="13"/>
      <c r="AI38" s="11"/>
      <c r="AJ38" s="13"/>
      <c r="AK38" s="13"/>
      <c r="AL38" s="13"/>
      <c r="AM38" s="13"/>
      <c r="AN38" s="13"/>
      <c r="AO38" s="13"/>
      <c r="AP38" s="13"/>
      <c r="AQ38" s="13" t="n">
        <v>5</v>
      </c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 t="n">
        <v>138</v>
      </c>
      <c r="BJ38" s="13" t="n">
        <v>8</v>
      </c>
      <c r="BK38" s="13" t="n">
        <v>4</v>
      </c>
      <c r="BL38" s="13"/>
      <c r="BM38" s="13"/>
      <c r="BN38" s="13"/>
      <c r="BO38" s="13" t="n">
        <v>4</v>
      </c>
      <c r="BP38" s="13" t="n">
        <v>14</v>
      </c>
      <c r="BQ38" s="13"/>
      <c r="BR38" s="13"/>
      <c r="BS38" s="13"/>
      <c r="BT38" s="13"/>
      <c r="BU38" s="13"/>
      <c r="BV38" s="13"/>
      <c r="BW38" s="13"/>
      <c r="BX38" s="13"/>
      <c r="BY38" s="13"/>
      <c r="BZ38" s="13" t="n">
        <v>14</v>
      </c>
      <c r="CA38" s="13"/>
      <c r="CB38" s="13" t="n">
        <v>13</v>
      </c>
      <c r="CC38" s="13" t="n">
        <v>4</v>
      </c>
      <c r="CD38" s="11"/>
      <c r="CE38" s="13"/>
      <c r="CF38" s="13"/>
      <c r="CG38" s="13"/>
      <c r="CH38" s="13"/>
      <c r="CI38" s="14" t="n">
        <f aca="false">12*45</f>
        <v>540</v>
      </c>
      <c r="CJ38" s="11" t="s">
        <v>102</v>
      </c>
      <c r="CK38" s="13"/>
      <c r="CL38" s="16"/>
      <c r="CM38" s="11"/>
    </row>
    <row r="39" customFormat="false" ht="18.5" hidden="false" customHeight="true" outlineLevel="0" collapsed="false">
      <c r="A39" s="11" t="s">
        <v>145</v>
      </c>
      <c r="B39" s="12" t="n">
        <v>123.56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 t="n">
        <v>40</v>
      </c>
      <c r="S39" s="13"/>
      <c r="T39" s="13" t="s">
        <v>101</v>
      </c>
      <c r="U39" s="13"/>
      <c r="V39" s="13"/>
      <c r="W39" s="13" t="n">
        <v>4</v>
      </c>
      <c r="X39" s="13"/>
      <c r="Y39" s="13"/>
      <c r="Z39" s="13"/>
      <c r="AA39" s="13" t="n">
        <v>2</v>
      </c>
      <c r="AB39" s="13"/>
      <c r="AC39" s="13"/>
      <c r="AD39" s="13"/>
      <c r="AE39" s="13"/>
      <c r="AF39" s="13"/>
      <c r="AG39" s="13"/>
      <c r="AH39" s="13"/>
      <c r="AI39" s="11"/>
      <c r="AJ39" s="13"/>
      <c r="AK39" s="13"/>
      <c r="AL39" s="13"/>
      <c r="AM39" s="13"/>
      <c r="AN39" s="13"/>
      <c r="AO39" s="13"/>
      <c r="AP39" s="13"/>
      <c r="AQ39" s="13" t="n">
        <v>4</v>
      </c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 t="n">
        <v>133</v>
      </c>
      <c r="BJ39" s="13" t="n">
        <v>12</v>
      </c>
      <c r="BK39" s="13" t="n">
        <v>7</v>
      </c>
      <c r="BL39" s="13"/>
      <c r="BM39" s="13"/>
      <c r="BN39" s="13"/>
      <c r="BO39" s="13" t="n">
        <v>6</v>
      </c>
      <c r="BP39" s="13" t="n">
        <v>8</v>
      </c>
      <c r="BQ39" s="13"/>
      <c r="BR39" s="13"/>
      <c r="BS39" s="13"/>
      <c r="BT39" s="13"/>
      <c r="BU39" s="13"/>
      <c r="BV39" s="13"/>
      <c r="BW39" s="13"/>
      <c r="BX39" s="13" t="s">
        <v>101</v>
      </c>
      <c r="BY39" s="13"/>
      <c r="BZ39" s="13" t="n">
        <v>2</v>
      </c>
      <c r="CA39" s="13"/>
      <c r="CB39" s="13" t="n">
        <v>4</v>
      </c>
      <c r="CC39" s="13" t="n">
        <v>5</v>
      </c>
      <c r="CD39" s="11"/>
      <c r="CE39" s="13"/>
      <c r="CF39" s="13"/>
      <c r="CG39" s="13"/>
      <c r="CH39" s="13"/>
      <c r="CI39" s="14" t="n">
        <f aca="false">20*45</f>
        <v>900</v>
      </c>
      <c r="CJ39" s="11" t="s">
        <v>102</v>
      </c>
      <c r="CK39" s="13"/>
      <c r="CL39" s="16"/>
      <c r="CM39" s="11"/>
    </row>
    <row r="40" customFormat="false" ht="18.65" hidden="false" customHeight="true" outlineLevel="0" collapsed="false">
      <c r="A40" s="11" t="s">
        <v>146</v>
      </c>
      <c r="B40" s="12" t="n">
        <v>139.56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 t="n">
        <v>4</v>
      </c>
      <c r="S40" s="13" t="n">
        <v>1</v>
      </c>
      <c r="T40" s="13"/>
      <c r="U40" s="13"/>
      <c r="V40" s="13"/>
      <c r="W40" s="13" t="n">
        <v>4</v>
      </c>
      <c r="X40" s="13"/>
      <c r="Y40" s="13"/>
      <c r="Z40" s="13"/>
      <c r="AA40" s="13" t="n">
        <v>6</v>
      </c>
      <c r="AB40" s="13"/>
      <c r="AC40" s="13"/>
      <c r="AD40" s="13"/>
      <c r="AE40" s="13"/>
      <c r="AF40" s="13"/>
      <c r="AG40" s="13"/>
      <c r="AH40" s="13"/>
      <c r="AI40" s="11"/>
      <c r="AJ40" s="13"/>
      <c r="AK40" s="13"/>
      <c r="AL40" s="13"/>
      <c r="AM40" s="13"/>
      <c r="AN40" s="13"/>
      <c r="AO40" s="13"/>
      <c r="AP40" s="13"/>
      <c r="AQ40" s="13" t="n">
        <v>7</v>
      </c>
      <c r="AR40" s="13"/>
      <c r="AS40" s="13"/>
      <c r="AT40" s="13"/>
      <c r="AU40" s="13" t="n">
        <v>12</v>
      </c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6" t="n">
        <v>16</v>
      </c>
      <c r="BI40" s="16" t="n">
        <v>66</v>
      </c>
      <c r="BJ40" s="13"/>
      <c r="BK40" s="13" t="n">
        <v>10</v>
      </c>
      <c r="BL40" s="13" t="n">
        <v>54</v>
      </c>
      <c r="BM40" s="13"/>
      <c r="BN40" s="13"/>
      <c r="BO40" s="13" t="n">
        <v>89</v>
      </c>
      <c r="BP40" s="13" t="n">
        <v>62</v>
      </c>
      <c r="BQ40" s="13"/>
      <c r="BR40" s="13"/>
      <c r="BS40" s="13"/>
      <c r="BT40" s="13"/>
      <c r="BU40" s="13"/>
      <c r="BV40" s="13"/>
      <c r="BW40" s="13"/>
      <c r="BX40" s="13" t="n">
        <v>1</v>
      </c>
      <c r="BY40" s="13"/>
      <c r="BZ40" s="13" t="n">
        <v>9</v>
      </c>
      <c r="CA40" s="13"/>
      <c r="CB40" s="13" t="n">
        <v>19</v>
      </c>
      <c r="CC40" s="13" t="n">
        <v>1</v>
      </c>
      <c r="CD40" s="11"/>
      <c r="CE40" s="13"/>
      <c r="CF40" s="13"/>
      <c r="CG40" s="13"/>
      <c r="CH40" s="13"/>
      <c r="CI40" s="14" t="n">
        <f aca="false">100+100+100+100+100+38</f>
        <v>538</v>
      </c>
      <c r="CJ40" s="11" t="s">
        <v>102</v>
      </c>
      <c r="CK40" s="13"/>
      <c r="CL40" s="16"/>
      <c r="CM40" s="11"/>
    </row>
    <row r="41" customFormat="false" ht="18.65" hidden="false" customHeight="true" outlineLevel="0" collapsed="false">
      <c r="A41" s="11" t="s">
        <v>147</v>
      </c>
      <c r="B41" s="12" t="n">
        <v>141.06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 t="n">
        <v>26</v>
      </c>
      <c r="S41" s="13"/>
      <c r="T41" s="13"/>
      <c r="U41" s="13"/>
      <c r="V41" s="13"/>
      <c r="W41" s="13"/>
      <c r="X41" s="13"/>
      <c r="Y41" s="13"/>
      <c r="Z41" s="13"/>
      <c r="AA41" s="13" t="s">
        <v>101</v>
      </c>
      <c r="AB41" s="13"/>
      <c r="AC41" s="13"/>
      <c r="AD41" s="13"/>
      <c r="AE41" s="13"/>
      <c r="AF41" s="13"/>
      <c r="AG41" s="13"/>
      <c r="AH41" s="13"/>
      <c r="AI41" s="11"/>
      <c r="AJ41" s="13"/>
      <c r="AK41" s="13"/>
      <c r="AL41" s="13"/>
      <c r="AM41" s="13"/>
      <c r="AN41" s="13"/>
      <c r="AO41" s="13"/>
      <c r="AP41" s="13"/>
      <c r="AQ41" s="13" t="n">
        <v>4</v>
      </c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6" t="n">
        <v>21</v>
      </c>
      <c r="BI41" s="16" t="n">
        <v>156</v>
      </c>
      <c r="BJ41" s="13" t="n">
        <v>21</v>
      </c>
      <c r="BK41" s="13" t="n">
        <v>8</v>
      </c>
      <c r="BL41" s="13" t="n">
        <v>8</v>
      </c>
      <c r="BM41" s="13"/>
      <c r="BN41" s="13"/>
      <c r="BO41" s="13" t="n">
        <v>2</v>
      </c>
      <c r="BP41" s="13" t="n">
        <v>22</v>
      </c>
      <c r="BQ41" s="13"/>
      <c r="BR41" s="13"/>
      <c r="BS41" s="13"/>
      <c r="BT41" s="13"/>
      <c r="BU41" s="13"/>
      <c r="BV41" s="13"/>
      <c r="BW41" s="13"/>
      <c r="BX41" s="13" t="s">
        <v>101</v>
      </c>
      <c r="BY41" s="13"/>
      <c r="BZ41" s="13" t="n">
        <v>3</v>
      </c>
      <c r="CA41" s="13"/>
      <c r="CB41" s="13" t="n">
        <v>9</v>
      </c>
      <c r="CC41" s="13" t="n">
        <v>3</v>
      </c>
      <c r="CD41" s="11"/>
      <c r="CE41" s="13"/>
      <c r="CF41" s="13"/>
      <c r="CG41" s="13"/>
      <c r="CH41" s="13"/>
      <c r="CI41" s="14" t="n">
        <f aca="false">6*45</f>
        <v>270</v>
      </c>
      <c r="CJ41" s="11" t="s">
        <v>102</v>
      </c>
      <c r="CK41" s="13"/>
      <c r="CL41" s="16"/>
      <c r="CM41" s="11"/>
    </row>
    <row r="42" customFormat="false" ht="18.65" hidden="false" customHeight="true" outlineLevel="0" collapsed="false">
      <c r="A42" s="11" t="s">
        <v>148</v>
      </c>
      <c r="B42" s="12" t="n">
        <v>142.4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 t="n">
        <v>57</v>
      </c>
      <c r="S42" s="13"/>
      <c r="T42" s="13"/>
      <c r="U42" s="13"/>
      <c r="V42" s="13"/>
      <c r="W42" s="13" t="n">
        <v>5</v>
      </c>
      <c r="X42" s="13"/>
      <c r="Y42" s="13"/>
      <c r="Z42" s="13"/>
      <c r="AA42" s="13" t="n">
        <v>5</v>
      </c>
      <c r="AB42" s="13"/>
      <c r="AC42" s="13"/>
      <c r="AD42" s="13"/>
      <c r="AE42" s="13"/>
      <c r="AF42" s="13"/>
      <c r="AG42" s="13"/>
      <c r="AH42" s="13"/>
      <c r="AI42" s="11"/>
      <c r="AJ42" s="13"/>
      <c r="AK42" s="13"/>
      <c r="AL42" s="13"/>
      <c r="AM42" s="13"/>
      <c r="AN42" s="13"/>
      <c r="AO42" s="13"/>
      <c r="AP42" s="13"/>
      <c r="AQ42" s="13" t="n">
        <v>6</v>
      </c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 t="n">
        <v>2</v>
      </c>
      <c r="BF42" s="13"/>
      <c r="BG42" s="13"/>
      <c r="BH42" s="16" t="n">
        <v>17</v>
      </c>
      <c r="BI42" s="16" t="n">
        <v>91</v>
      </c>
      <c r="BJ42" s="13" t="n">
        <v>24</v>
      </c>
      <c r="BK42" s="13" t="n">
        <v>9</v>
      </c>
      <c r="BL42" s="13" t="n">
        <v>13</v>
      </c>
      <c r="BM42" s="13"/>
      <c r="BN42" s="13"/>
      <c r="BO42" s="13" t="n">
        <v>11</v>
      </c>
      <c r="BP42" s="13" t="n">
        <v>53</v>
      </c>
      <c r="BQ42" s="13"/>
      <c r="BR42" s="13"/>
      <c r="BS42" s="13"/>
      <c r="BT42" s="13"/>
      <c r="BU42" s="13"/>
      <c r="BV42" s="13"/>
      <c r="BW42" s="13"/>
      <c r="BX42" s="13" t="n">
        <v>1</v>
      </c>
      <c r="BY42" s="13"/>
      <c r="BZ42" s="13" t="n">
        <v>4</v>
      </c>
      <c r="CA42" s="13"/>
      <c r="CB42" s="13" t="n">
        <v>40</v>
      </c>
      <c r="CC42" s="13" t="n">
        <v>1</v>
      </c>
      <c r="CD42" s="11"/>
      <c r="CE42" s="13"/>
      <c r="CF42" s="13"/>
      <c r="CG42" s="13"/>
      <c r="CH42" s="13"/>
      <c r="CI42" s="14" t="n">
        <f aca="false">15*45</f>
        <v>675</v>
      </c>
      <c r="CJ42" s="11" t="s">
        <v>102</v>
      </c>
      <c r="CK42" s="13"/>
      <c r="CL42" s="16"/>
      <c r="CM42" s="11"/>
    </row>
    <row r="43" customFormat="false" ht="18.65" hidden="false" customHeight="true" outlineLevel="0" collapsed="false">
      <c r="A43" s="11" t="s">
        <v>149</v>
      </c>
      <c r="B43" s="12" t="n">
        <v>149.06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 t="n">
        <v>4</v>
      </c>
      <c r="S43" s="13"/>
      <c r="T43" s="13"/>
      <c r="U43" s="13"/>
      <c r="V43" s="13" t="n">
        <v>1</v>
      </c>
      <c r="W43" s="13" t="n">
        <v>7</v>
      </c>
      <c r="X43" s="13"/>
      <c r="Y43" s="13"/>
      <c r="Z43" s="13"/>
      <c r="AA43" s="13" t="n">
        <v>4</v>
      </c>
      <c r="AB43" s="13"/>
      <c r="AC43" s="13"/>
      <c r="AD43" s="13"/>
      <c r="AE43" s="13"/>
      <c r="AF43" s="13"/>
      <c r="AG43" s="13"/>
      <c r="AH43" s="13"/>
      <c r="AI43" s="11"/>
      <c r="AJ43" s="13"/>
      <c r="AK43" s="13"/>
      <c r="AL43" s="13"/>
      <c r="AM43" s="13"/>
      <c r="AN43" s="13"/>
      <c r="AO43" s="13"/>
      <c r="AP43" s="13"/>
      <c r="AQ43" s="13" t="n">
        <v>3</v>
      </c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 t="n">
        <v>1</v>
      </c>
      <c r="BF43" s="13"/>
      <c r="BG43" s="13"/>
      <c r="BH43" s="16" t="n">
        <v>11</v>
      </c>
      <c r="BI43" s="16" t="n">
        <v>131</v>
      </c>
      <c r="BJ43" s="13" t="n">
        <v>20</v>
      </c>
      <c r="BK43" s="13" t="n">
        <v>7</v>
      </c>
      <c r="BL43" s="13"/>
      <c r="BM43" s="13"/>
      <c r="BN43" s="13"/>
      <c r="BO43" s="13" t="n">
        <v>31</v>
      </c>
      <c r="BP43" s="13" t="n">
        <v>39</v>
      </c>
      <c r="BQ43" s="13"/>
      <c r="BR43" s="13"/>
      <c r="BS43" s="13"/>
      <c r="BT43" s="13"/>
      <c r="BU43" s="13"/>
      <c r="BV43" s="13"/>
      <c r="BW43" s="13"/>
      <c r="BX43" s="13"/>
      <c r="BY43" s="13"/>
      <c r="BZ43" s="13" t="n">
        <v>1</v>
      </c>
      <c r="CA43" s="13"/>
      <c r="CB43" s="13" t="n">
        <v>23</v>
      </c>
      <c r="CC43" s="13" t="n">
        <v>3</v>
      </c>
      <c r="CD43" s="11"/>
      <c r="CE43" s="13"/>
      <c r="CF43" s="13"/>
      <c r="CG43" s="13"/>
      <c r="CH43" s="13"/>
      <c r="CI43" s="14" t="n">
        <f aca="false">52+100+100+100+100+100+81+100+100+12+80+100+66+100+51</f>
        <v>1242</v>
      </c>
      <c r="CJ43" s="11" t="s">
        <v>102</v>
      </c>
      <c r="CK43" s="13" t="s">
        <v>104</v>
      </c>
      <c r="CL43" s="16"/>
      <c r="CM43" s="11"/>
    </row>
    <row r="44" s="14" customFormat="true" ht="18.65" hidden="false" customHeight="true" outlineLevel="0" collapsed="false">
      <c r="A44" s="11" t="s">
        <v>150</v>
      </c>
      <c r="B44" s="12" t="n">
        <v>150.56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 t="n">
        <v>4</v>
      </c>
      <c r="S44" s="13"/>
      <c r="T44" s="13"/>
      <c r="U44" s="13"/>
      <c r="V44" s="13"/>
      <c r="W44" s="13"/>
      <c r="X44" s="13"/>
      <c r="Y44" s="13"/>
      <c r="Z44" s="13"/>
      <c r="AA44" s="13" t="n">
        <v>5</v>
      </c>
      <c r="AB44" s="13"/>
      <c r="AC44" s="13"/>
      <c r="AD44" s="13"/>
      <c r="AE44" s="13"/>
      <c r="AF44" s="13"/>
      <c r="AG44" s="13"/>
      <c r="AH44" s="13"/>
      <c r="AI44" s="11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 t="n">
        <v>2</v>
      </c>
      <c r="BF44" s="13"/>
      <c r="BG44" s="13"/>
      <c r="BH44" s="16" t="n">
        <v>22</v>
      </c>
      <c r="BI44" s="16" t="n">
        <v>77</v>
      </c>
      <c r="BJ44" s="13" t="n">
        <v>30</v>
      </c>
      <c r="BK44" s="13" t="n">
        <v>18</v>
      </c>
      <c r="BL44" s="13" t="n">
        <v>3</v>
      </c>
      <c r="BM44" s="13"/>
      <c r="BN44" s="13"/>
      <c r="BO44" s="13" t="n">
        <v>56</v>
      </c>
      <c r="BP44" s="13" t="n">
        <v>25</v>
      </c>
      <c r="BQ44" s="13"/>
      <c r="BR44" s="13"/>
      <c r="BS44" s="13"/>
      <c r="BT44" s="13"/>
      <c r="BU44" s="13"/>
      <c r="BV44" s="13"/>
      <c r="BW44" s="13" t="n">
        <v>1</v>
      </c>
      <c r="BX44" s="13" t="s">
        <v>101</v>
      </c>
      <c r="BY44" s="13" t="n">
        <v>1</v>
      </c>
      <c r="BZ44" s="13" t="n">
        <v>1</v>
      </c>
      <c r="CA44" s="13"/>
      <c r="CB44" s="13" t="n">
        <v>15</v>
      </c>
      <c r="CC44" s="13" t="s">
        <v>101</v>
      </c>
      <c r="CD44" s="11"/>
      <c r="CE44" s="13"/>
      <c r="CF44" s="13"/>
      <c r="CG44" s="13"/>
      <c r="CH44" s="13"/>
      <c r="CI44" s="14" t="n">
        <f aca="false">17*45*2</f>
        <v>1530</v>
      </c>
      <c r="CJ44" s="11" t="s">
        <v>102</v>
      </c>
      <c r="CK44" s="13" t="s">
        <v>104</v>
      </c>
      <c r="CL44" s="16"/>
      <c r="CM44" s="11"/>
      <c r="CN44" s="11"/>
    </row>
    <row r="45" s="14" customFormat="true" ht="18.65" hidden="false" customHeight="true" outlineLevel="0" collapsed="false">
      <c r="A45" s="11" t="s">
        <v>151</v>
      </c>
      <c r="B45" s="12" t="n">
        <v>152.03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 t="n">
        <v>16</v>
      </c>
      <c r="S45" s="13"/>
      <c r="T45" s="13"/>
      <c r="U45" s="13"/>
      <c r="V45" s="13"/>
      <c r="W45" s="13" t="n">
        <v>4</v>
      </c>
      <c r="X45" s="13"/>
      <c r="Y45" s="13"/>
      <c r="Z45" s="13"/>
      <c r="AA45" s="13" t="n">
        <v>1</v>
      </c>
      <c r="AB45" s="13"/>
      <c r="AC45" s="13"/>
      <c r="AD45" s="13"/>
      <c r="AE45" s="13"/>
      <c r="AF45" s="13"/>
      <c r="AG45" s="13"/>
      <c r="AH45" s="13"/>
      <c r="AI45" s="11"/>
      <c r="AJ45" s="13" t="s">
        <v>101</v>
      </c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 t="n">
        <v>1</v>
      </c>
      <c r="BF45" s="13"/>
      <c r="BG45" s="13"/>
      <c r="BH45" s="16" t="n">
        <v>28</v>
      </c>
      <c r="BI45" s="16" t="n">
        <v>16</v>
      </c>
      <c r="BJ45" s="13" t="n">
        <v>182</v>
      </c>
      <c r="BK45" s="13" t="n">
        <v>17</v>
      </c>
      <c r="BL45" s="13" t="n">
        <v>6</v>
      </c>
      <c r="BM45" s="13"/>
      <c r="BN45" s="13"/>
      <c r="BO45" s="13" t="n">
        <v>69</v>
      </c>
      <c r="BP45" s="13" t="n">
        <v>2</v>
      </c>
      <c r="BQ45" s="13"/>
      <c r="BR45" s="13"/>
      <c r="BS45" s="13"/>
      <c r="BT45" s="13"/>
      <c r="BU45" s="13"/>
      <c r="BV45" s="13"/>
      <c r="BW45" s="13"/>
      <c r="BX45" s="13"/>
      <c r="BY45" s="13" t="s">
        <v>101</v>
      </c>
      <c r="BZ45" s="13" t="s">
        <v>101</v>
      </c>
      <c r="CA45" s="13"/>
      <c r="CB45" s="13" t="n">
        <v>20</v>
      </c>
      <c r="CC45" s="13" t="s">
        <v>101</v>
      </c>
      <c r="CD45" s="11"/>
      <c r="CE45" s="13"/>
      <c r="CF45" s="13"/>
      <c r="CG45" s="13"/>
      <c r="CH45" s="13"/>
      <c r="CI45" s="14" t="n">
        <f aca="false">12*45</f>
        <v>540</v>
      </c>
      <c r="CJ45" s="11" t="s">
        <v>102</v>
      </c>
      <c r="CK45" s="13" t="s">
        <v>104</v>
      </c>
      <c r="CL45" s="16"/>
      <c r="CM45" s="11"/>
      <c r="CN45" s="11"/>
    </row>
    <row r="46" s="14" customFormat="true" ht="18.65" hidden="false" customHeight="true" outlineLevel="0" collapsed="false">
      <c r="A46" s="11" t="s">
        <v>152</v>
      </c>
      <c r="B46" s="12" t="n">
        <v>158.56</v>
      </c>
      <c r="C46" s="13"/>
      <c r="D46" s="13"/>
      <c r="E46" s="13"/>
      <c r="F46" s="13"/>
      <c r="G46" s="13" t="n">
        <v>1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 t="n">
        <v>4</v>
      </c>
      <c r="S46" s="13"/>
      <c r="T46" s="13"/>
      <c r="U46" s="13"/>
      <c r="V46" s="13"/>
      <c r="W46" s="13" t="n">
        <v>13</v>
      </c>
      <c r="X46" s="13"/>
      <c r="Y46" s="13"/>
      <c r="Z46" s="13"/>
      <c r="AA46" s="13" t="n">
        <v>8</v>
      </c>
      <c r="AB46" s="13"/>
      <c r="AC46" s="13"/>
      <c r="AD46" s="13"/>
      <c r="AE46" s="13"/>
      <c r="AF46" s="13"/>
      <c r="AG46" s="13"/>
      <c r="AH46" s="13"/>
      <c r="AI46" s="11"/>
      <c r="AJ46" s="13"/>
      <c r="AK46" s="13"/>
      <c r="AL46" s="13"/>
      <c r="AM46" s="13"/>
      <c r="AN46" s="13"/>
      <c r="AO46" s="13"/>
      <c r="AP46" s="13"/>
      <c r="AQ46" s="13" t="n">
        <v>1</v>
      </c>
      <c r="AR46" s="13"/>
      <c r="AS46" s="13"/>
      <c r="AT46" s="13"/>
      <c r="AU46" s="13" t="n">
        <v>1</v>
      </c>
      <c r="AV46" s="13"/>
      <c r="AW46" s="13"/>
      <c r="AX46" s="13"/>
      <c r="AY46" s="13"/>
      <c r="AZ46" s="13"/>
      <c r="BA46" s="13"/>
      <c r="BB46" s="13"/>
      <c r="BC46" s="13"/>
      <c r="BD46" s="13"/>
      <c r="BE46" s="13" t="n">
        <v>16</v>
      </c>
      <c r="BF46" s="13"/>
      <c r="BG46" s="13"/>
      <c r="BH46" s="16" t="n">
        <v>40</v>
      </c>
      <c r="BI46" s="16" t="n">
        <v>34</v>
      </c>
      <c r="BJ46" s="13" t="n">
        <v>94</v>
      </c>
      <c r="BK46" s="13" t="n">
        <v>9</v>
      </c>
      <c r="BL46" s="13"/>
      <c r="BM46" s="13"/>
      <c r="BN46" s="13"/>
      <c r="BO46" s="13" t="n">
        <v>19</v>
      </c>
      <c r="BP46" s="13" t="n">
        <v>3</v>
      </c>
      <c r="BQ46" s="13"/>
      <c r="BR46" s="13"/>
      <c r="BS46" s="13"/>
      <c r="BT46" s="13"/>
      <c r="BU46" s="13"/>
      <c r="BV46" s="13"/>
      <c r="BW46" s="13"/>
      <c r="BX46" s="13"/>
      <c r="BY46" s="13" t="s">
        <v>101</v>
      </c>
      <c r="BZ46" s="13" t="s">
        <v>101</v>
      </c>
      <c r="CA46" s="13"/>
      <c r="CB46" s="13" t="n">
        <v>33</v>
      </c>
      <c r="CC46" s="13" t="n">
        <v>1</v>
      </c>
      <c r="CD46" s="11"/>
      <c r="CE46" s="13"/>
      <c r="CF46" s="13"/>
      <c r="CG46" s="13" t="s">
        <v>101</v>
      </c>
      <c r="CH46" s="13"/>
      <c r="CI46" s="14" t="n">
        <f aca="false">100+23+81+100+32+46+24+100</f>
        <v>506</v>
      </c>
      <c r="CJ46" s="11" t="s">
        <v>102</v>
      </c>
      <c r="CK46" s="13"/>
      <c r="CL46" s="11"/>
      <c r="CM46" s="11"/>
      <c r="CN46" s="11"/>
    </row>
    <row r="47" s="14" customFormat="true" ht="18.65" hidden="false" customHeight="true" outlineLevel="0" collapsed="false">
      <c r="A47" s="19" t="s">
        <v>153</v>
      </c>
      <c r="B47" s="20" t="n">
        <v>160.06</v>
      </c>
      <c r="C47" s="11"/>
      <c r="D47" s="13"/>
      <c r="E47" s="13"/>
      <c r="F47" s="13"/>
      <c r="G47" s="13" t="n">
        <v>8</v>
      </c>
      <c r="H47" s="13"/>
      <c r="I47" s="13"/>
      <c r="J47" s="13"/>
      <c r="K47" s="13" t="n">
        <v>8</v>
      </c>
      <c r="L47" s="13" t="n">
        <v>1</v>
      </c>
      <c r="M47" s="11"/>
      <c r="N47" s="13" t="n">
        <v>4</v>
      </c>
      <c r="O47" s="13"/>
      <c r="P47" s="13"/>
      <c r="Q47" s="13" t="s">
        <v>101</v>
      </c>
      <c r="R47" s="13"/>
      <c r="S47" s="13" t="n">
        <v>1</v>
      </c>
      <c r="T47" s="13"/>
      <c r="U47" s="13"/>
      <c r="V47" s="13"/>
      <c r="W47" s="13" t="n">
        <v>8</v>
      </c>
      <c r="X47" s="13"/>
      <c r="Y47" s="13"/>
      <c r="Z47" s="13" t="n">
        <v>191</v>
      </c>
      <c r="AA47" s="13"/>
      <c r="AB47" s="13"/>
      <c r="AC47" s="13" t="n">
        <v>10</v>
      </c>
      <c r="AD47" s="13" t="n">
        <v>4</v>
      </c>
      <c r="AE47" s="13"/>
      <c r="AF47" s="13"/>
      <c r="AG47" s="13" t="n">
        <v>10</v>
      </c>
      <c r="AH47" s="13" t="n">
        <v>8</v>
      </c>
      <c r="AI47" s="11"/>
      <c r="AJ47" s="13"/>
      <c r="AK47" s="13"/>
      <c r="AL47" s="13"/>
      <c r="AM47" s="13"/>
      <c r="AN47" s="13"/>
      <c r="AO47" s="13"/>
      <c r="AP47" s="13"/>
      <c r="AQ47" s="13" t="n">
        <v>3</v>
      </c>
      <c r="AR47" s="13"/>
      <c r="AS47" s="13"/>
      <c r="AT47" s="13"/>
      <c r="AU47" s="13"/>
      <c r="AV47" s="13"/>
      <c r="AW47" s="13"/>
      <c r="AX47" s="13"/>
      <c r="AY47" s="13"/>
      <c r="AZ47" s="13"/>
      <c r="BA47" s="13" t="n">
        <v>1</v>
      </c>
      <c r="BB47" s="13"/>
      <c r="BC47" s="13"/>
      <c r="BD47" s="13" t="n">
        <v>2</v>
      </c>
      <c r="BE47" s="13" t="n">
        <v>1</v>
      </c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 t="n">
        <v>6</v>
      </c>
      <c r="BV47" s="13" t="n">
        <v>1</v>
      </c>
      <c r="BW47" s="13"/>
      <c r="BX47" s="13"/>
      <c r="BY47" s="13"/>
      <c r="BZ47" s="13"/>
      <c r="CA47" s="13"/>
      <c r="CB47" s="13" t="n">
        <v>25</v>
      </c>
      <c r="CC47" s="13" t="n">
        <v>1</v>
      </c>
      <c r="CD47" s="11"/>
      <c r="CE47" s="13"/>
      <c r="CF47" s="13"/>
      <c r="CG47" s="13" t="n">
        <v>8</v>
      </c>
      <c r="CH47" s="13"/>
      <c r="CI47" s="14" t="n">
        <f aca="false">7*45</f>
        <v>315</v>
      </c>
      <c r="CJ47" s="11" t="s">
        <v>102</v>
      </c>
      <c r="CK47" s="13"/>
      <c r="CL47" s="16" t="s">
        <v>104</v>
      </c>
      <c r="CM47" s="11"/>
      <c r="CN47" s="11"/>
    </row>
    <row r="48" customFormat="false" ht="18.65" hidden="false" customHeight="true" outlineLevel="0" collapsed="false">
      <c r="A48" s="11" t="s">
        <v>154</v>
      </c>
      <c r="B48" s="12" t="n">
        <v>161.56</v>
      </c>
      <c r="C48" s="11"/>
      <c r="D48" s="13"/>
      <c r="E48" s="13"/>
      <c r="F48" s="13"/>
      <c r="G48" s="13" t="n">
        <v>170</v>
      </c>
      <c r="H48" s="13"/>
      <c r="I48" s="13" t="n">
        <v>1</v>
      </c>
      <c r="J48" s="13"/>
      <c r="K48" s="13" t="n">
        <v>33</v>
      </c>
      <c r="L48" s="13" t="s">
        <v>101</v>
      </c>
      <c r="M48" s="11"/>
      <c r="N48" s="13" t="n">
        <v>1</v>
      </c>
      <c r="O48" s="13"/>
      <c r="P48" s="13"/>
      <c r="Q48" s="13" t="s">
        <v>101</v>
      </c>
      <c r="R48" s="13" t="n">
        <v>5</v>
      </c>
      <c r="S48" s="13"/>
      <c r="T48" s="13"/>
      <c r="U48" s="13"/>
      <c r="V48" s="13"/>
      <c r="W48" s="13" t="n">
        <v>13</v>
      </c>
      <c r="X48" s="13" t="n">
        <v>8</v>
      </c>
      <c r="Y48" s="13"/>
      <c r="Z48" s="13" t="n">
        <v>22</v>
      </c>
      <c r="AA48" s="13"/>
      <c r="AB48" s="13"/>
      <c r="AC48" s="13"/>
      <c r="AD48" s="13"/>
      <c r="AE48" s="13"/>
      <c r="AF48" s="13"/>
      <c r="AG48" s="13" t="n">
        <v>3</v>
      </c>
      <c r="AH48" s="13"/>
      <c r="AI48" s="11"/>
      <c r="AJ48" s="13"/>
      <c r="AK48" s="13"/>
      <c r="AL48" s="13"/>
      <c r="AM48" s="13"/>
      <c r="AN48" s="13"/>
      <c r="AO48" s="13"/>
      <c r="AP48" s="13"/>
      <c r="AQ48" s="13" t="n">
        <v>16</v>
      </c>
      <c r="AR48" s="13"/>
      <c r="AS48" s="13"/>
      <c r="AT48" s="13"/>
      <c r="AU48" s="13"/>
      <c r="AV48" s="13" t="n">
        <v>5</v>
      </c>
      <c r="AW48" s="13"/>
      <c r="AX48" s="13"/>
      <c r="AY48" s="13"/>
      <c r="AZ48" s="13"/>
      <c r="BA48" s="13"/>
      <c r="BB48" s="13"/>
      <c r="BC48" s="13"/>
      <c r="BD48" s="13" t="n">
        <v>6</v>
      </c>
      <c r="BE48" s="13" t="n">
        <v>1</v>
      </c>
      <c r="BF48" s="13" t="n">
        <v>53</v>
      </c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 t="s">
        <v>101</v>
      </c>
      <c r="BV48" s="13" t="s">
        <v>101</v>
      </c>
      <c r="BW48" s="13"/>
      <c r="BX48" s="13"/>
      <c r="BY48" s="13"/>
      <c r="BZ48" s="13" t="n">
        <v>1</v>
      </c>
      <c r="CA48" s="13"/>
      <c r="CB48" s="13" t="n">
        <v>13</v>
      </c>
      <c r="CC48" s="13" t="n">
        <v>5</v>
      </c>
      <c r="CD48" s="11"/>
      <c r="CE48" s="13"/>
      <c r="CF48" s="13" t="n">
        <v>1</v>
      </c>
      <c r="CG48" s="13" t="n">
        <v>12</v>
      </c>
      <c r="CH48" s="13"/>
      <c r="CI48" s="14" t="n">
        <v>53</v>
      </c>
      <c r="CJ48" s="11" t="s">
        <v>102</v>
      </c>
      <c r="CK48" s="13"/>
      <c r="CL48" s="16" t="s">
        <v>104</v>
      </c>
      <c r="CM48" s="11"/>
    </row>
    <row r="49" customFormat="false" ht="18.65" hidden="false" customHeight="true" outlineLevel="0" collapsed="false">
      <c r="A49" s="11" t="s">
        <v>155</v>
      </c>
      <c r="B49" s="12" t="n">
        <v>168.06</v>
      </c>
      <c r="C49" s="11"/>
      <c r="D49" s="13"/>
      <c r="E49" s="13"/>
      <c r="F49" s="13"/>
      <c r="G49" s="13" t="n">
        <v>152</v>
      </c>
      <c r="H49" s="13"/>
      <c r="I49" s="13"/>
      <c r="J49" s="13" t="n">
        <v>1</v>
      </c>
      <c r="K49" s="13" t="n">
        <v>11</v>
      </c>
      <c r="L49" s="13"/>
      <c r="M49" s="11"/>
      <c r="N49" s="13"/>
      <c r="O49" s="13"/>
      <c r="P49" s="13"/>
      <c r="Q49" s="13"/>
      <c r="R49" s="13" t="n">
        <v>5</v>
      </c>
      <c r="S49" s="13"/>
      <c r="T49" s="13"/>
      <c r="U49" s="13"/>
      <c r="V49" s="13"/>
      <c r="W49" s="13" t="n">
        <v>11</v>
      </c>
      <c r="X49" s="13"/>
      <c r="Y49" s="13"/>
      <c r="Z49" s="13" t="n">
        <v>28</v>
      </c>
      <c r="AA49" s="13"/>
      <c r="AB49" s="13"/>
      <c r="AC49" s="13"/>
      <c r="AD49" s="13"/>
      <c r="AE49" s="13"/>
      <c r="AF49" s="13"/>
      <c r="AG49" s="13" t="s">
        <v>101</v>
      </c>
      <c r="AH49" s="13" t="s">
        <v>101</v>
      </c>
      <c r="AI49" s="11" t="s">
        <v>101</v>
      </c>
      <c r="AJ49" s="13" t="s">
        <v>101</v>
      </c>
      <c r="AK49" s="13"/>
      <c r="AL49" s="13"/>
      <c r="AM49" s="13"/>
      <c r="AN49" s="13"/>
      <c r="AO49" s="13"/>
      <c r="AP49" s="13"/>
      <c r="AQ49" s="13" t="n">
        <v>13</v>
      </c>
      <c r="AR49" s="13"/>
      <c r="AS49" s="13"/>
      <c r="AT49" s="13"/>
      <c r="AU49" s="13"/>
      <c r="AV49" s="13"/>
      <c r="AW49" s="13"/>
      <c r="AX49" s="13"/>
      <c r="AY49" s="13"/>
      <c r="AZ49" s="13"/>
      <c r="BA49" s="13" t="n">
        <v>1</v>
      </c>
      <c r="BB49" s="13"/>
      <c r="BC49" s="13"/>
      <c r="BD49" s="13" t="n">
        <v>9</v>
      </c>
      <c r="BE49" s="13" t="s">
        <v>101</v>
      </c>
      <c r="BF49" s="13" t="n">
        <v>41</v>
      </c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 t="s">
        <v>101</v>
      </c>
      <c r="BU49" s="13"/>
      <c r="BV49" s="13" t="s">
        <v>101</v>
      </c>
      <c r="BW49" s="13"/>
      <c r="BX49" s="13"/>
      <c r="BY49" s="13"/>
      <c r="BZ49" s="13" t="n">
        <v>1</v>
      </c>
      <c r="CA49" s="13" t="s">
        <v>101</v>
      </c>
      <c r="CB49" s="13" t="n">
        <v>10</v>
      </c>
      <c r="CC49" s="13" t="n">
        <v>6</v>
      </c>
      <c r="CD49" s="11"/>
      <c r="CE49" s="13"/>
      <c r="CF49" s="13" t="s">
        <v>101</v>
      </c>
      <c r="CG49" s="13" t="s">
        <v>101</v>
      </c>
      <c r="CH49" s="13"/>
      <c r="CI49" s="14" t="n">
        <v>45</v>
      </c>
      <c r="CJ49" s="11" t="s">
        <v>102</v>
      </c>
      <c r="CK49" s="13"/>
      <c r="CL49" s="16" t="s">
        <v>103</v>
      </c>
      <c r="CM49" s="11"/>
    </row>
    <row r="50" customFormat="false" ht="18.65" hidden="false" customHeight="true" outlineLevel="0" collapsed="false">
      <c r="A50" s="11" t="s">
        <v>156</v>
      </c>
      <c r="B50" s="12" t="n">
        <v>169.56</v>
      </c>
      <c r="C50" s="11"/>
      <c r="D50" s="13"/>
      <c r="E50" s="13"/>
      <c r="F50" s="13"/>
      <c r="G50" s="13" t="n">
        <v>176</v>
      </c>
      <c r="H50" s="13"/>
      <c r="I50" s="13"/>
      <c r="J50" s="13"/>
      <c r="K50" s="13" t="n">
        <v>10</v>
      </c>
      <c r="L50" s="13" t="s">
        <v>101</v>
      </c>
      <c r="M50" s="11"/>
      <c r="N50" s="13"/>
      <c r="O50" s="13"/>
      <c r="P50" s="13"/>
      <c r="Q50" s="13"/>
      <c r="R50" s="13" t="n">
        <v>3</v>
      </c>
      <c r="S50" s="13"/>
      <c r="T50" s="13"/>
      <c r="U50" s="13"/>
      <c r="V50" s="13"/>
      <c r="W50" s="13" t="n">
        <v>20</v>
      </c>
      <c r="X50" s="13"/>
      <c r="Y50" s="13"/>
      <c r="Z50" s="13" t="n">
        <v>30</v>
      </c>
      <c r="AA50" s="13"/>
      <c r="AB50" s="13"/>
      <c r="AC50" s="13"/>
      <c r="AD50" s="13"/>
      <c r="AE50" s="13"/>
      <c r="AF50" s="13"/>
      <c r="AG50" s="13" t="s">
        <v>101</v>
      </c>
      <c r="AH50" s="13"/>
      <c r="AI50" s="11" t="s">
        <v>101</v>
      </c>
      <c r="AJ50" s="13"/>
      <c r="AK50" s="13"/>
      <c r="AL50" s="13"/>
      <c r="AM50" s="13"/>
      <c r="AN50" s="13"/>
      <c r="AO50" s="13"/>
      <c r="AP50" s="13"/>
      <c r="AQ50" s="13" t="n">
        <v>15</v>
      </c>
      <c r="AR50" s="13"/>
      <c r="AS50" s="13" t="n">
        <v>5</v>
      </c>
      <c r="AT50" s="13"/>
      <c r="AU50" s="13"/>
      <c r="AV50" s="13"/>
      <c r="AW50" s="13"/>
      <c r="AX50" s="13"/>
      <c r="AY50" s="13"/>
      <c r="AZ50" s="13"/>
      <c r="BA50" s="13" t="n">
        <v>2</v>
      </c>
      <c r="BB50" s="13"/>
      <c r="BC50" s="13"/>
      <c r="BD50" s="13" t="n">
        <v>7</v>
      </c>
      <c r="BE50" s="13" t="n">
        <v>1</v>
      </c>
      <c r="BF50" s="13" t="n">
        <v>61</v>
      </c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 t="s">
        <v>101</v>
      </c>
      <c r="BS50" s="13"/>
      <c r="BT50" s="13"/>
      <c r="BU50" s="13" t="s">
        <v>101</v>
      </c>
      <c r="BV50" s="13" t="s">
        <v>101</v>
      </c>
      <c r="BW50" s="13"/>
      <c r="BX50" s="13"/>
      <c r="BY50" s="13"/>
      <c r="BZ50" s="13" t="n">
        <v>2</v>
      </c>
      <c r="CA50" s="13"/>
      <c r="CB50" s="13" t="n">
        <v>34</v>
      </c>
      <c r="CC50" s="13" t="n">
        <v>3</v>
      </c>
      <c r="CD50" s="11"/>
      <c r="CE50" s="13"/>
      <c r="CF50" s="13" t="s">
        <v>101</v>
      </c>
      <c r="CG50" s="13" t="n">
        <v>13</v>
      </c>
      <c r="CH50" s="13"/>
      <c r="CI50" s="14" t="n">
        <v>53</v>
      </c>
      <c r="CJ50" s="11" t="s">
        <v>102</v>
      </c>
      <c r="CK50" s="13"/>
      <c r="CL50" s="16" t="s">
        <v>103</v>
      </c>
      <c r="CM50" s="11"/>
    </row>
    <row r="51" customFormat="false" ht="18.65" hidden="false" customHeight="true" outlineLevel="0" collapsed="false">
      <c r="A51" s="11" t="s">
        <v>157</v>
      </c>
      <c r="B51" s="12" t="n">
        <v>171.06</v>
      </c>
      <c r="C51" s="11"/>
      <c r="D51" s="13"/>
      <c r="E51" s="13"/>
      <c r="F51" s="13"/>
      <c r="G51" s="13" t="n">
        <v>90</v>
      </c>
      <c r="H51" s="13"/>
      <c r="I51" s="13"/>
      <c r="J51" s="13"/>
      <c r="K51" s="13" t="n">
        <v>17</v>
      </c>
      <c r="L51" s="13" t="n">
        <v>2</v>
      </c>
      <c r="M51" s="11"/>
      <c r="N51" s="13"/>
      <c r="O51" s="13"/>
      <c r="P51" s="13"/>
      <c r="Q51" s="13"/>
      <c r="R51" s="13" t="n">
        <v>1</v>
      </c>
      <c r="S51" s="13"/>
      <c r="T51" s="13"/>
      <c r="U51" s="13"/>
      <c r="V51" s="13"/>
      <c r="W51" s="13" t="n">
        <v>15</v>
      </c>
      <c r="X51" s="13"/>
      <c r="Y51" s="13"/>
      <c r="Z51" s="13" t="n">
        <v>23</v>
      </c>
      <c r="AA51" s="13"/>
      <c r="AB51" s="13"/>
      <c r="AC51" s="13"/>
      <c r="AD51" s="13"/>
      <c r="AE51" s="13"/>
      <c r="AF51" s="13"/>
      <c r="AG51" s="13" t="n">
        <v>2</v>
      </c>
      <c r="AH51" s="13"/>
      <c r="AI51" s="11"/>
      <c r="AJ51" s="13"/>
      <c r="AK51" s="13"/>
      <c r="AL51" s="13"/>
      <c r="AM51" s="13" t="n">
        <v>1</v>
      </c>
      <c r="AN51" s="13"/>
      <c r="AO51" s="13"/>
      <c r="AP51" s="13"/>
      <c r="AQ51" s="13" t="n">
        <v>12</v>
      </c>
      <c r="AR51" s="13"/>
      <c r="AS51" s="13"/>
      <c r="AT51" s="13"/>
      <c r="AU51" s="13"/>
      <c r="AV51" s="13"/>
      <c r="AW51" s="13"/>
      <c r="AX51" s="13"/>
      <c r="AY51" s="13"/>
      <c r="AZ51" s="13" t="n">
        <v>4</v>
      </c>
      <c r="BA51" s="13" t="n">
        <v>1</v>
      </c>
      <c r="BB51" s="13"/>
      <c r="BC51" s="13"/>
      <c r="BD51" s="13" t="n">
        <v>6</v>
      </c>
      <c r="BE51" s="13" t="n">
        <v>1</v>
      </c>
      <c r="BF51" s="13" t="n">
        <v>54</v>
      </c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 t="s">
        <v>101</v>
      </c>
      <c r="BS51" s="13"/>
      <c r="BT51" s="13"/>
      <c r="BU51" s="13" t="s">
        <v>101</v>
      </c>
      <c r="BV51" s="13" t="s">
        <v>101</v>
      </c>
      <c r="BW51" s="13"/>
      <c r="BX51" s="13"/>
      <c r="BY51" s="13"/>
      <c r="BZ51" s="13" t="n">
        <v>6</v>
      </c>
      <c r="CA51" s="13"/>
      <c r="CB51" s="13" t="n">
        <v>25</v>
      </c>
      <c r="CC51" s="13" t="n">
        <v>1</v>
      </c>
      <c r="CD51" s="11"/>
      <c r="CE51" s="13"/>
      <c r="CF51" s="13" t="n">
        <v>8</v>
      </c>
      <c r="CG51" s="13" t="n">
        <v>8</v>
      </c>
      <c r="CH51" s="13"/>
      <c r="CI51" s="14" t="n">
        <v>56</v>
      </c>
      <c r="CJ51" s="11" t="s">
        <v>102</v>
      </c>
      <c r="CK51" s="13"/>
      <c r="CL51" s="16" t="s">
        <v>103</v>
      </c>
      <c r="CM51" s="11"/>
    </row>
    <row r="52" customFormat="false" ht="18.65" hidden="false" customHeight="true" outlineLevel="0" collapsed="false">
      <c r="A52" s="11" t="s">
        <v>158</v>
      </c>
      <c r="B52" s="21" t="n">
        <v>178</v>
      </c>
      <c r="C52" s="11"/>
      <c r="D52" s="13"/>
      <c r="E52" s="13"/>
      <c r="F52" s="13"/>
      <c r="G52" s="13" t="n">
        <v>11</v>
      </c>
      <c r="H52" s="13"/>
      <c r="I52" s="13"/>
      <c r="J52" s="13"/>
      <c r="K52" s="13" t="n">
        <v>6</v>
      </c>
      <c r="L52" s="13" t="n">
        <v>6</v>
      </c>
      <c r="M52" s="11"/>
      <c r="N52" s="13"/>
      <c r="O52" s="13"/>
      <c r="P52" s="13"/>
      <c r="Q52" s="13" t="n">
        <v>1</v>
      </c>
      <c r="R52" s="13" t="n">
        <v>4</v>
      </c>
      <c r="S52" s="13"/>
      <c r="T52" s="13"/>
      <c r="U52" s="13"/>
      <c r="V52" s="13"/>
      <c r="W52" s="13" t="n">
        <v>5</v>
      </c>
      <c r="X52" s="13"/>
      <c r="Y52" s="13"/>
      <c r="Z52" s="13" t="n">
        <v>1</v>
      </c>
      <c r="AA52" s="13"/>
      <c r="AB52" s="13"/>
      <c r="AC52" s="13"/>
      <c r="AD52" s="13"/>
      <c r="AE52" s="13"/>
      <c r="AF52" s="13"/>
      <c r="AG52" s="13"/>
      <c r="AH52" s="13"/>
      <c r="AI52" s="11"/>
      <c r="AJ52" s="13"/>
      <c r="AK52" s="13"/>
      <c r="AL52" s="13"/>
      <c r="AM52" s="13" t="n">
        <v>3</v>
      </c>
      <c r="AN52" s="13"/>
      <c r="AO52" s="13"/>
      <c r="AP52" s="13"/>
      <c r="AQ52" s="13" t="n">
        <v>10</v>
      </c>
      <c r="AR52" s="13"/>
      <c r="AS52" s="13"/>
      <c r="AT52" s="13"/>
      <c r="AU52" s="13"/>
      <c r="AV52" s="13"/>
      <c r="AW52" s="13"/>
      <c r="AX52" s="13"/>
      <c r="AY52" s="13"/>
      <c r="AZ52" s="13" t="n">
        <v>5</v>
      </c>
      <c r="BA52" s="13" t="n">
        <v>4</v>
      </c>
      <c r="BB52" s="13"/>
      <c r="BC52" s="13"/>
      <c r="BD52" s="13" t="n">
        <v>19</v>
      </c>
      <c r="BE52" s="13" t="s">
        <v>101</v>
      </c>
      <c r="BF52" s="13" t="n">
        <v>16</v>
      </c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 t="s">
        <v>101</v>
      </c>
      <c r="BW52" s="13"/>
      <c r="BX52" s="13"/>
      <c r="BY52" s="13"/>
      <c r="BZ52" s="13" t="n">
        <v>3</v>
      </c>
      <c r="CA52" s="13"/>
      <c r="CB52" s="13" t="n">
        <v>39</v>
      </c>
      <c r="CC52" s="13"/>
      <c r="CD52" s="11"/>
      <c r="CE52" s="13"/>
      <c r="CF52" s="13" t="n">
        <v>8</v>
      </c>
      <c r="CG52" s="13" t="n">
        <v>18</v>
      </c>
      <c r="CH52" s="13"/>
      <c r="CI52" s="14" t="n">
        <v>133</v>
      </c>
      <c r="CJ52" s="11" t="s">
        <v>159</v>
      </c>
      <c r="CK52" s="13"/>
      <c r="CL52" s="16" t="s">
        <v>103</v>
      </c>
      <c r="CM52" s="11"/>
    </row>
    <row r="53" customFormat="false" ht="18.65" hidden="false" customHeight="true" outlineLevel="0" collapsed="false">
      <c r="A53" s="11" t="s">
        <v>160</v>
      </c>
      <c r="B53" s="21" t="n">
        <v>186.96</v>
      </c>
      <c r="C53" s="11"/>
      <c r="D53" s="13"/>
      <c r="E53" s="13"/>
      <c r="F53" s="13"/>
      <c r="G53" s="13" t="n">
        <v>4</v>
      </c>
      <c r="H53" s="13"/>
      <c r="I53" s="13"/>
      <c r="J53" s="13" t="s">
        <v>101</v>
      </c>
      <c r="K53" s="13" t="n">
        <v>4</v>
      </c>
      <c r="L53" s="13" t="s">
        <v>101</v>
      </c>
      <c r="M53" s="11"/>
      <c r="N53" s="13"/>
      <c r="O53" s="13"/>
      <c r="P53" s="13"/>
      <c r="Q53" s="13"/>
      <c r="R53" s="13" t="s">
        <v>104</v>
      </c>
      <c r="S53" s="13"/>
      <c r="T53" s="13"/>
      <c r="U53" s="13"/>
      <c r="V53" s="13"/>
      <c r="W53" s="13" t="n">
        <v>1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1"/>
      <c r="AJ53" s="13"/>
      <c r="AK53" s="13"/>
      <c r="AL53" s="13"/>
      <c r="AM53" s="13" t="n">
        <v>1</v>
      </c>
      <c r="AN53" s="13"/>
      <c r="AO53" s="13"/>
      <c r="AP53" s="13"/>
      <c r="AQ53" s="13" t="n">
        <v>3</v>
      </c>
      <c r="AR53" s="13"/>
      <c r="AS53" s="13"/>
      <c r="AT53" s="13"/>
      <c r="AU53" s="13" t="n">
        <v>2</v>
      </c>
      <c r="AV53" s="13"/>
      <c r="AW53" s="13"/>
      <c r="AX53" s="13"/>
      <c r="AY53" s="13"/>
      <c r="AZ53" s="13" t="n">
        <v>2</v>
      </c>
      <c r="BA53" s="13" t="n">
        <v>3</v>
      </c>
      <c r="BB53" s="13"/>
      <c r="BC53" s="13"/>
      <c r="BD53" s="13" t="n">
        <v>2</v>
      </c>
      <c r="BE53" s="13" t="n">
        <v>1</v>
      </c>
      <c r="BF53" s="13" t="n">
        <v>7</v>
      </c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 t="s">
        <v>101</v>
      </c>
      <c r="CA53" s="13"/>
      <c r="CB53" s="13" t="n">
        <v>6</v>
      </c>
      <c r="CC53" s="13"/>
      <c r="CD53" s="11"/>
      <c r="CE53" s="13"/>
      <c r="CF53" s="13" t="n">
        <v>2</v>
      </c>
      <c r="CG53" s="13" t="n">
        <v>1</v>
      </c>
      <c r="CH53" s="13"/>
      <c r="CI53" s="14" t="n">
        <v>42</v>
      </c>
      <c r="CJ53" s="11" t="s">
        <v>159</v>
      </c>
      <c r="CK53" s="13"/>
      <c r="CL53" s="16" t="s">
        <v>103</v>
      </c>
      <c r="CM53" s="11"/>
    </row>
    <row r="54" customFormat="false" ht="18.65" hidden="false" customHeight="true" outlineLevel="0" collapsed="false">
      <c r="A54" s="11" t="s">
        <v>161</v>
      </c>
      <c r="B54" s="21" t="n">
        <v>196.56</v>
      </c>
      <c r="C54" s="11"/>
      <c r="D54" s="13"/>
      <c r="E54" s="13"/>
      <c r="F54" s="13"/>
      <c r="G54" s="13" t="n">
        <v>3</v>
      </c>
      <c r="H54" s="13"/>
      <c r="I54" s="13"/>
      <c r="J54" s="13"/>
      <c r="K54" s="13" t="n">
        <v>5</v>
      </c>
      <c r="L54" s="13" t="n">
        <v>2</v>
      </c>
      <c r="M54" s="11"/>
      <c r="N54" s="13"/>
      <c r="O54" s="13"/>
      <c r="P54" s="13"/>
      <c r="Q54" s="13"/>
      <c r="R54" s="13" t="n">
        <v>2</v>
      </c>
      <c r="S54" s="13"/>
      <c r="T54" s="13"/>
      <c r="U54" s="13"/>
      <c r="V54" s="13"/>
      <c r="W54" s="13" t="n">
        <v>5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1"/>
      <c r="AJ54" s="13"/>
      <c r="AK54" s="13"/>
      <c r="AL54" s="13"/>
      <c r="AM54" s="13"/>
      <c r="AN54" s="13"/>
      <c r="AO54" s="13"/>
      <c r="AP54" s="13"/>
      <c r="AQ54" s="13" t="n">
        <v>7</v>
      </c>
      <c r="AR54" s="13"/>
      <c r="AS54" s="13" t="n">
        <v>1</v>
      </c>
      <c r="AT54" s="13"/>
      <c r="AU54" s="13" t="s">
        <v>101</v>
      </c>
      <c r="AV54" s="13"/>
      <c r="AW54" s="13"/>
      <c r="AX54" s="13"/>
      <c r="AY54" s="13"/>
      <c r="AZ54" s="13" t="n">
        <v>2</v>
      </c>
      <c r="BA54" s="13"/>
      <c r="BB54" s="13"/>
      <c r="BC54" s="13"/>
      <c r="BD54" s="13"/>
      <c r="BE54" s="13"/>
      <c r="BF54" s="13" t="s">
        <v>121</v>
      </c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 t="n">
        <v>30</v>
      </c>
      <c r="CC54" s="13"/>
      <c r="CD54" s="11"/>
      <c r="CE54" s="13"/>
      <c r="CF54" s="13"/>
      <c r="CG54" s="13" t="n">
        <v>2</v>
      </c>
      <c r="CH54" s="13"/>
      <c r="CI54" s="14" t="n">
        <v>134</v>
      </c>
      <c r="CJ54" s="11" t="s">
        <v>159</v>
      </c>
      <c r="CK54" s="13"/>
      <c r="CL54" s="16" t="s">
        <v>103</v>
      </c>
      <c r="CM54" s="11"/>
    </row>
    <row r="55" customFormat="false" ht="18.65" hidden="false" customHeight="true" outlineLevel="0" collapsed="false">
      <c r="A55" s="11" t="s">
        <v>162</v>
      </c>
      <c r="B55" s="21" t="n">
        <v>198.06</v>
      </c>
      <c r="C55" s="11"/>
      <c r="D55" s="13"/>
      <c r="E55" s="13"/>
      <c r="F55" s="13"/>
      <c r="G55" s="13" t="n">
        <v>12</v>
      </c>
      <c r="H55" s="13"/>
      <c r="I55" s="13"/>
      <c r="J55" s="13" t="n">
        <v>1</v>
      </c>
      <c r="K55" s="13" t="n">
        <v>14</v>
      </c>
      <c r="L55" s="13" t="n">
        <v>10</v>
      </c>
      <c r="M55" s="11"/>
      <c r="N55" s="13"/>
      <c r="O55" s="13"/>
      <c r="P55" s="13"/>
      <c r="Q55" s="13"/>
      <c r="R55" s="13" t="n">
        <v>5</v>
      </c>
      <c r="S55" s="13"/>
      <c r="T55" s="13"/>
      <c r="U55" s="13"/>
      <c r="V55" s="13"/>
      <c r="W55" s="13" t="n">
        <v>20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1"/>
      <c r="AJ55" s="13"/>
      <c r="AK55" s="13"/>
      <c r="AL55" s="13"/>
      <c r="AM55" s="13" t="n">
        <v>4</v>
      </c>
      <c r="AN55" s="13"/>
      <c r="AO55" s="13"/>
      <c r="AP55" s="13"/>
      <c r="AQ55" s="13" t="n">
        <v>39</v>
      </c>
      <c r="AR55" s="13"/>
      <c r="AS55" s="13" t="n">
        <v>7</v>
      </c>
      <c r="AT55" s="13"/>
      <c r="AU55" s="13" t="n">
        <v>4</v>
      </c>
      <c r="AV55" s="13"/>
      <c r="AW55" s="13"/>
      <c r="AX55" s="13"/>
      <c r="AY55" s="13"/>
      <c r="AZ55" s="13" t="n">
        <v>3</v>
      </c>
      <c r="BA55" s="13" t="n">
        <v>3</v>
      </c>
      <c r="BB55" s="13"/>
      <c r="BC55" s="13"/>
      <c r="BD55" s="13" t="n">
        <v>4</v>
      </c>
      <c r="BE55" s="13" t="n">
        <v>1</v>
      </c>
      <c r="BF55" s="13" t="n">
        <v>58</v>
      </c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 t="n">
        <v>2</v>
      </c>
      <c r="CA55" s="13"/>
      <c r="CB55" s="13" t="n">
        <v>52</v>
      </c>
      <c r="CC55" s="13" t="n">
        <v>4</v>
      </c>
      <c r="CD55" s="11"/>
      <c r="CE55" s="13"/>
      <c r="CF55" s="13" t="n">
        <v>3</v>
      </c>
      <c r="CG55" s="13" t="n">
        <v>8</v>
      </c>
      <c r="CH55" s="13"/>
      <c r="CI55" s="14" t="n">
        <v>177</v>
      </c>
      <c r="CJ55" s="11" t="s">
        <v>102</v>
      </c>
      <c r="CK55" s="13"/>
      <c r="CL55" s="16" t="s">
        <v>103</v>
      </c>
      <c r="CM55" s="11"/>
    </row>
    <row r="56" customFormat="false" ht="18.65" hidden="false" customHeight="true" outlineLevel="0" collapsed="false">
      <c r="A56" s="11" t="s">
        <v>163</v>
      </c>
      <c r="B56" s="21" t="n">
        <v>199.39</v>
      </c>
      <c r="C56" s="13" t="n">
        <v>1</v>
      </c>
      <c r="D56" s="13"/>
      <c r="E56" s="13"/>
      <c r="F56" s="13"/>
      <c r="G56" s="13" t="n">
        <v>17</v>
      </c>
      <c r="H56" s="13"/>
      <c r="I56" s="13"/>
      <c r="J56" s="13"/>
      <c r="K56" s="13" t="n">
        <v>94</v>
      </c>
      <c r="L56" s="13" t="n">
        <v>10</v>
      </c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 t="n">
        <v>15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1"/>
      <c r="AJ56" s="13"/>
      <c r="AK56" s="13"/>
      <c r="AL56" s="13"/>
      <c r="AM56" s="13" t="n">
        <v>4</v>
      </c>
      <c r="AN56" s="13"/>
      <c r="AO56" s="13"/>
      <c r="AP56" s="13"/>
      <c r="AQ56" s="13" t="n">
        <v>57</v>
      </c>
      <c r="AR56" s="13"/>
      <c r="AS56" s="13" t="n">
        <v>5</v>
      </c>
      <c r="AT56" s="13"/>
      <c r="AU56" s="13" t="n">
        <v>6</v>
      </c>
      <c r="AV56" s="13"/>
      <c r="AW56" s="13"/>
      <c r="AX56" s="13"/>
      <c r="AY56" s="13"/>
      <c r="AZ56" s="13" t="n">
        <v>3</v>
      </c>
      <c r="BA56" s="13" t="n">
        <v>2</v>
      </c>
      <c r="BB56" s="13"/>
      <c r="BC56" s="13"/>
      <c r="BD56" s="13" t="n">
        <v>2</v>
      </c>
      <c r="BE56" s="13"/>
      <c r="BF56" s="13" t="n">
        <v>12</v>
      </c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 t="n">
        <v>2</v>
      </c>
      <c r="CA56" s="13"/>
      <c r="CB56" s="13" t="n">
        <v>39</v>
      </c>
      <c r="CC56" s="13" t="n">
        <v>1</v>
      </c>
      <c r="CD56" s="11"/>
      <c r="CE56" s="13"/>
      <c r="CF56" s="13" t="n">
        <v>6</v>
      </c>
      <c r="CG56" s="13" t="n">
        <v>7</v>
      </c>
      <c r="CH56" s="13"/>
      <c r="CI56" s="14" t="n">
        <v>164</v>
      </c>
      <c r="CJ56" s="11" t="s">
        <v>159</v>
      </c>
      <c r="CK56" s="13"/>
      <c r="CL56" s="16" t="s">
        <v>103</v>
      </c>
      <c r="CM56" s="11"/>
    </row>
    <row r="57" customFormat="false" ht="18.65" hidden="false" customHeight="true" outlineLevel="0" collapsed="false">
      <c r="A57" s="11" t="s">
        <v>164</v>
      </c>
      <c r="B57" s="21" t="n">
        <v>206.06</v>
      </c>
      <c r="C57" s="13" t="n">
        <v>8</v>
      </c>
      <c r="D57" s="13" t="n">
        <v>2</v>
      </c>
      <c r="E57" s="13" t="s">
        <v>165</v>
      </c>
      <c r="F57" s="13"/>
      <c r="G57" s="13" t="n">
        <v>12</v>
      </c>
      <c r="H57" s="13"/>
      <c r="I57" s="13"/>
      <c r="J57" s="13"/>
      <c r="K57" s="13" t="n">
        <v>97</v>
      </c>
      <c r="L57" s="13" t="n">
        <v>6</v>
      </c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 t="n">
        <v>45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1"/>
      <c r="AJ57" s="13"/>
      <c r="AK57" s="13"/>
      <c r="AL57" s="13"/>
      <c r="AM57" s="13"/>
      <c r="AN57" s="13"/>
      <c r="AO57" s="13"/>
      <c r="AP57" s="13"/>
      <c r="AQ57" s="13" t="n">
        <v>41</v>
      </c>
      <c r="AR57" s="13"/>
      <c r="AS57" s="13" t="n">
        <v>12</v>
      </c>
      <c r="AT57" s="13"/>
      <c r="AU57" s="13" t="n">
        <v>5</v>
      </c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 t="n">
        <v>8</v>
      </c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 t="n">
        <v>27</v>
      </c>
      <c r="CC57" s="13" t="n">
        <v>3</v>
      </c>
      <c r="CD57" s="11"/>
      <c r="CE57" s="13"/>
      <c r="CF57" s="13" t="n">
        <v>2</v>
      </c>
      <c r="CG57" s="13" t="n">
        <v>7</v>
      </c>
      <c r="CH57" s="13"/>
      <c r="CI57" s="14" t="n">
        <v>358</v>
      </c>
      <c r="CJ57" s="11" t="s">
        <v>159</v>
      </c>
      <c r="CK57" s="13"/>
      <c r="CL57" s="16" t="s">
        <v>103</v>
      </c>
      <c r="CM57" s="11"/>
    </row>
    <row r="58" customFormat="false" ht="18.65" hidden="false" customHeight="true" outlineLevel="0" collapsed="false">
      <c r="A58" s="11" t="s">
        <v>166</v>
      </c>
      <c r="B58" s="21" t="n">
        <v>207.56</v>
      </c>
      <c r="C58" s="13" t="n">
        <v>21</v>
      </c>
      <c r="D58" s="13" t="n">
        <v>3</v>
      </c>
      <c r="E58" s="13"/>
      <c r="F58" s="13"/>
      <c r="G58" s="13" t="n">
        <v>5</v>
      </c>
      <c r="H58" s="13"/>
      <c r="I58" s="13"/>
      <c r="J58" s="13"/>
      <c r="K58" s="13" t="n">
        <v>26</v>
      </c>
      <c r="L58" s="13" t="s">
        <v>101</v>
      </c>
      <c r="M58" s="13"/>
      <c r="N58" s="13"/>
      <c r="O58" s="13"/>
      <c r="P58" s="13"/>
      <c r="Q58" s="13"/>
      <c r="R58" s="13" t="n">
        <v>8</v>
      </c>
      <c r="S58" s="13"/>
      <c r="T58" s="13"/>
      <c r="U58" s="13"/>
      <c r="V58" s="13"/>
      <c r="W58" s="13" t="n">
        <v>23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1"/>
      <c r="AJ58" s="13"/>
      <c r="AK58" s="13"/>
      <c r="AL58" s="13"/>
      <c r="AM58" s="13" t="n">
        <v>2</v>
      </c>
      <c r="AN58" s="13"/>
      <c r="AO58" s="13"/>
      <c r="AP58" s="13"/>
      <c r="AQ58" s="13" t="n">
        <v>4</v>
      </c>
      <c r="AR58" s="13"/>
      <c r="AS58" s="13" t="n">
        <v>2</v>
      </c>
      <c r="AT58" s="13"/>
      <c r="AU58" s="13" t="n">
        <v>2</v>
      </c>
      <c r="AV58" s="13"/>
      <c r="AW58" s="13"/>
      <c r="AX58" s="13"/>
      <c r="AY58" s="13"/>
      <c r="AZ58" s="13" t="n">
        <v>2</v>
      </c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 t="s">
        <v>101</v>
      </c>
      <c r="CA58" s="13"/>
      <c r="CB58" s="13" t="n">
        <v>51</v>
      </c>
      <c r="CC58" s="13" t="n">
        <v>1</v>
      </c>
      <c r="CD58" s="11"/>
      <c r="CE58" s="13"/>
      <c r="CF58" s="13" t="n">
        <v>2</v>
      </c>
      <c r="CG58" s="13" t="n">
        <v>12</v>
      </c>
      <c r="CH58" s="13"/>
      <c r="CI58" s="14" t="n">
        <v>300</v>
      </c>
      <c r="CJ58" s="11" t="s">
        <v>159</v>
      </c>
      <c r="CK58" s="13"/>
      <c r="CL58" s="16" t="s">
        <v>103</v>
      </c>
      <c r="CM58" s="11"/>
    </row>
    <row r="59" customFormat="false" ht="18.65" hidden="false" customHeight="true" outlineLevel="0" collapsed="false">
      <c r="A59" s="11" t="s">
        <v>167</v>
      </c>
      <c r="B59" s="21" t="n">
        <v>209.06</v>
      </c>
      <c r="C59" s="13" t="n">
        <v>21</v>
      </c>
      <c r="D59" s="13" t="n">
        <v>1</v>
      </c>
      <c r="E59" s="13"/>
      <c r="F59" s="13"/>
      <c r="G59" s="13" t="n">
        <v>10</v>
      </c>
      <c r="H59" s="13"/>
      <c r="I59" s="13"/>
      <c r="J59" s="13"/>
      <c r="K59" s="13" t="n">
        <v>26</v>
      </c>
      <c r="L59" s="13" t="n">
        <v>7</v>
      </c>
      <c r="M59" s="13"/>
      <c r="N59" s="13"/>
      <c r="O59" s="13"/>
      <c r="P59" s="13"/>
      <c r="Q59" s="13"/>
      <c r="R59" s="13" t="n">
        <v>3</v>
      </c>
      <c r="S59" s="13"/>
      <c r="T59" s="13"/>
      <c r="U59" s="13"/>
      <c r="V59" s="13"/>
      <c r="W59" s="13" t="n">
        <v>13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1"/>
      <c r="AJ59" s="13"/>
      <c r="AK59" s="13"/>
      <c r="AL59" s="13"/>
      <c r="AM59" s="13" t="n">
        <v>3</v>
      </c>
      <c r="AN59" s="13"/>
      <c r="AO59" s="13"/>
      <c r="AP59" s="13"/>
      <c r="AQ59" s="13" t="n">
        <v>13</v>
      </c>
      <c r="AR59" s="13"/>
      <c r="AS59" s="13" t="n">
        <v>2</v>
      </c>
      <c r="AT59" s="13"/>
      <c r="AU59" s="13" t="n">
        <v>3</v>
      </c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 t="n">
        <v>1</v>
      </c>
      <c r="CA59" s="13"/>
      <c r="CB59" s="13" t="n">
        <v>33</v>
      </c>
      <c r="CC59" s="13" t="n">
        <v>1</v>
      </c>
      <c r="CD59" s="11"/>
      <c r="CE59" s="13"/>
      <c r="CF59" s="13"/>
      <c r="CG59" s="13" t="n">
        <v>2</v>
      </c>
      <c r="CH59" s="13"/>
      <c r="CI59" s="14" t="n">
        <v>273</v>
      </c>
      <c r="CJ59" s="11" t="s">
        <v>102</v>
      </c>
      <c r="CK59" s="13"/>
      <c r="CL59" s="16" t="s">
        <v>103</v>
      </c>
      <c r="CM59" s="11"/>
    </row>
    <row r="60" customFormat="false" ht="18.65" hidden="false" customHeight="true" outlineLevel="0" collapsed="false">
      <c r="A60" s="11" t="s">
        <v>168</v>
      </c>
      <c r="B60" s="21" t="n">
        <v>215.56</v>
      </c>
      <c r="C60" s="13" t="n">
        <v>3</v>
      </c>
      <c r="D60" s="13"/>
      <c r="E60" s="13"/>
      <c r="F60" s="13"/>
      <c r="G60" s="13" t="n">
        <v>2</v>
      </c>
      <c r="H60" s="13"/>
      <c r="I60" s="13"/>
      <c r="J60" s="13"/>
      <c r="K60" s="13" t="n">
        <v>2</v>
      </c>
      <c r="L60" s="13" t="n">
        <v>2</v>
      </c>
      <c r="M60" s="13"/>
      <c r="N60" s="13"/>
      <c r="O60" s="13"/>
      <c r="P60" s="13"/>
      <c r="Q60" s="13"/>
      <c r="R60" s="13" t="n">
        <v>1</v>
      </c>
      <c r="S60" s="13"/>
      <c r="T60" s="13"/>
      <c r="U60" s="13"/>
      <c r="V60" s="13"/>
      <c r="W60" s="13" t="n">
        <v>1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1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 t="n">
        <v>1</v>
      </c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 t="n">
        <v>1</v>
      </c>
      <c r="CC60" s="13" t="s">
        <v>101</v>
      </c>
      <c r="CD60" s="11"/>
      <c r="CE60" s="13"/>
      <c r="CF60" s="13"/>
      <c r="CG60" s="13" t="s">
        <v>101</v>
      </c>
      <c r="CH60" s="13"/>
      <c r="CI60" s="14" t="n">
        <v>8</v>
      </c>
      <c r="CJ60" s="11" t="s">
        <v>159</v>
      </c>
      <c r="CK60" s="13"/>
      <c r="CL60" s="16" t="s">
        <v>103</v>
      </c>
      <c r="CM60" s="11"/>
    </row>
    <row r="61" customFormat="false" ht="18.65" hidden="false" customHeight="true" outlineLevel="0" collapsed="false">
      <c r="A61" s="11" t="s">
        <v>169</v>
      </c>
      <c r="B61" s="21" t="n">
        <v>217.06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1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1"/>
      <c r="CE61" s="13"/>
      <c r="CF61" s="13"/>
      <c r="CG61" s="13"/>
      <c r="CH61" s="13"/>
      <c r="CI61" s="14" t="n">
        <v>0</v>
      </c>
      <c r="CJ61" s="11" t="s">
        <v>170</v>
      </c>
      <c r="CK61" s="13"/>
      <c r="CL61" s="16" t="s">
        <v>103</v>
      </c>
      <c r="CM61" s="11"/>
    </row>
    <row r="62" customFormat="false" ht="18.65" hidden="false" customHeight="true" outlineLevel="0" collapsed="false">
      <c r="A62" s="11" t="s">
        <v>171</v>
      </c>
      <c r="B62" s="21" t="n">
        <v>218.56</v>
      </c>
      <c r="C62" s="13" t="n">
        <v>6</v>
      </c>
      <c r="D62" s="13"/>
      <c r="E62" s="13"/>
      <c r="F62" s="13"/>
      <c r="G62" s="13" t="n">
        <v>81</v>
      </c>
      <c r="H62" s="13"/>
      <c r="I62" s="13"/>
      <c r="J62" s="13"/>
      <c r="K62" s="13"/>
      <c r="L62" s="13" t="n">
        <v>1</v>
      </c>
      <c r="M62" s="13"/>
      <c r="N62" s="13"/>
      <c r="O62" s="13"/>
      <c r="P62" s="13"/>
      <c r="Q62" s="13"/>
      <c r="R62" s="13" t="n">
        <v>3</v>
      </c>
      <c r="S62" s="13"/>
      <c r="T62" s="13"/>
      <c r="U62" s="13"/>
      <c r="V62" s="13"/>
      <c r="W62" s="13" t="n">
        <v>48</v>
      </c>
      <c r="X62" s="13" t="s">
        <v>101</v>
      </c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1"/>
      <c r="AJ62" s="13"/>
      <c r="AK62" s="13"/>
      <c r="AL62" s="13"/>
      <c r="AM62" s="13" t="n">
        <v>12</v>
      </c>
      <c r="AN62" s="13"/>
      <c r="AO62" s="13"/>
      <c r="AP62" s="13"/>
      <c r="AQ62" s="13" t="n">
        <v>10</v>
      </c>
      <c r="AR62" s="13"/>
      <c r="AS62" s="13" t="n">
        <v>3</v>
      </c>
      <c r="AT62" s="13"/>
      <c r="AU62" s="13"/>
      <c r="AV62" s="13" t="n">
        <v>2</v>
      </c>
      <c r="AW62" s="13"/>
      <c r="AX62" s="13"/>
      <c r="AY62" s="13"/>
      <c r="AZ62" s="13"/>
      <c r="BA62" s="13" t="s">
        <v>101</v>
      </c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 t="n">
        <v>1</v>
      </c>
      <c r="CA62" s="13" t="n">
        <v>1</v>
      </c>
      <c r="CB62" s="13" t="n">
        <v>61</v>
      </c>
      <c r="CC62" s="13" t="n">
        <v>3</v>
      </c>
      <c r="CD62" s="11"/>
      <c r="CE62" s="13" t="n">
        <v>6</v>
      </c>
      <c r="CF62" s="13" t="n">
        <v>17</v>
      </c>
      <c r="CG62" s="13" t="n">
        <v>9</v>
      </c>
      <c r="CH62" s="13"/>
      <c r="CI62" s="14" t="n">
        <v>106</v>
      </c>
      <c r="CJ62" s="11" t="s">
        <v>102</v>
      </c>
      <c r="CK62" s="13"/>
      <c r="CL62" s="16" t="s">
        <v>103</v>
      </c>
      <c r="CM62" s="11"/>
    </row>
    <row r="63" customFormat="false" ht="18.65" hidden="false" customHeight="true" outlineLevel="0" collapsed="false">
      <c r="A63" s="11" t="s">
        <v>172</v>
      </c>
      <c r="B63" s="21" t="n">
        <v>224.8</v>
      </c>
      <c r="C63" s="13" t="n">
        <v>16</v>
      </c>
      <c r="D63" s="13" t="n">
        <v>1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 t="n">
        <v>12</v>
      </c>
      <c r="P63" s="13" t="s">
        <v>101</v>
      </c>
      <c r="Q63" s="13"/>
      <c r="R63" s="13" t="n">
        <v>7</v>
      </c>
      <c r="S63" s="13"/>
      <c r="T63" s="13"/>
      <c r="U63" s="13"/>
      <c r="V63" s="13"/>
      <c r="W63" s="13" t="n">
        <v>15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1"/>
      <c r="AJ63" s="13"/>
      <c r="AK63" s="13"/>
      <c r="AL63" s="13"/>
      <c r="AM63" s="13" t="n">
        <v>5</v>
      </c>
      <c r="AN63" s="13"/>
      <c r="AO63" s="13"/>
      <c r="AP63" s="13"/>
      <c r="AQ63" s="13" t="n">
        <v>7</v>
      </c>
      <c r="AR63" s="13"/>
      <c r="AS63" s="13"/>
      <c r="AT63" s="13"/>
      <c r="AU63" s="13"/>
      <c r="AV63" s="13"/>
      <c r="AW63" s="13"/>
      <c r="AX63" s="13"/>
      <c r="AY63" s="13"/>
      <c r="AZ63" s="13"/>
      <c r="BA63" s="13" t="n">
        <v>1</v>
      </c>
      <c r="BB63" s="13"/>
      <c r="BC63" s="13"/>
      <c r="BD63" s="13" t="n">
        <v>3</v>
      </c>
      <c r="BE63" s="13" t="n">
        <v>5</v>
      </c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 t="n">
        <v>10</v>
      </c>
      <c r="CA63" s="13"/>
      <c r="CB63" s="13" t="n">
        <v>67</v>
      </c>
      <c r="CC63" s="13" t="n">
        <v>2</v>
      </c>
      <c r="CD63" s="11"/>
      <c r="CE63" s="13"/>
      <c r="CF63" s="13" t="n">
        <v>12</v>
      </c>
      <c r="CG63" s="13" t="n">
        <v>14</v>
      </c>
      <c r="CH63" s="13"/>
      <c r="CI63" s="14" t="n">
        <v>75</v>
      </c>
      <c r="CJ63" s="11" t="s">
        <v>102</v>
      </c>
      <c r="CK63" s="13"/>
      <c r="CL63" s="16" t="s">
        <v>103</v>
      </c>
      <c r="CM63" s="11"/>
    </row>
    <row r="64" customFormat="false" ht="18.65" hidden="false" customHeight="true" outlineLevel="0" collapsed="false">
      <c r="A64" s="11" t="s">
        <v>173</v>
      </c>
      <c r="B64" s="21" t="n">
        <v>234.3</v>
      </c>
      <c r="C64" s="13" t="n">
        <v>34</v>
      </c>
      <c r="D64" s="13"/>
      <c r="E64" s="13"/>
      <c r="F64" s="13"/>
      <c r="G64" s="13"/>
      <c r="H64" s="13"/>
      <c r="I64" s="13"/>
      <c r="J64" s="13"/>
      <c r="K64" s="13"/>
      <c r="L64" s="13" t="n">
        <v>3</v>
      </c>
      <c r="M64" s="13"/>
      <c r="N64" s="13"/>
      <c r="O64" s="13" t="n">
        <v>15</v>
      </c>
      <c r="P64" s="13"/>
      <c r="Q64" s="13"/>
      <c r="R64" s="13"/>
      <c r="S64" s="13"/>
      <c r="T64" s="13"/>
      <c r="U64" s="13"/>
      <c r="V64" s="13"/>
      <c r="W64" s="13" t="n">
        <v>58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1"/>
      <c r="AJ64" s="13"/>
      <c r="AK64" s="13"/>
      <c r="AL64" s="13"/>
      <c r="AM64" s="13" t="n">
        <v>6</v>
      </c>
      <c r="AN64" s="13"/>
      <c r="AO64" s="13"/>
      <c r="AP64" s="13"/>
      <c r="AQ64" s="13" t="n">
        <v>5</v>
      </c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 t="n">
        <v>147</v>
      </c>
      <c r="CC64" s="13" t="n">
        <v>2</v>
      </c>
      <c r="CD64" s="11"/>
      <c r="CE64" s="13"/>
      <c r="CF64" s="13" t="n">
        <v>4</v>
      </c>
      <c r="CG64" s="13" t="n">
        <v>2</v>
      </c>
      <c r="CH64" s="13"/>
      <c r="CI64" s="14" t="n">
        <v>41</v>
      </c>
      <c r="CJ64" s="11" t="s">
        <v>102</v>
      </c>
      <c r="CK64" s="13"/>
      <c r="CL64" s="16" t="s">
        <v>103</v>
      </c>
      <c r="CM64" s="11"/>
    </row>
    <row r="65" customFormat="false" ht="18.65" hidden="false" customHeight="true" outlineLevel="0" collapsed="false">
      <c r="A65" s="11" t="s">
        <v>174</v>
      </c>
      <c r="B65" s="21" t="n">
        <v>253.56</v>
      </c>
      <c r="C65" s="13" t="n">
        <v>2</v>
      </c>
      <c r="D65" s="13" t="s">
        <v>101</v>
      </c>
      <c r="E65" s="13"/>
      <c r="F65" s="13"/>
      <c r="G65" s="13"/>
      <c r="H65" s="13"/>
      <c r="I65" s="13"/>
      <c r="J65" s="13" t="n">
        <v>1</v>
      </c>
      <c r="K65" s="13"/>
      <c r="L65" s="13"/>
      <c r="M65" s="13"/>
      <c r="N65" s="13"/>
      <c r="O65" s="13"/>
      <c r="P65" s="13"/>
      <c r="Q65" s="13" t="s">
        <v>101</v>
      </c>
      <c r="R65" s="13" t="s">
        <v>101</v>
      </c>
      <c r="S65" s="13"/>
      <c r="T65" s="13"/>
      <c r="U65" s="13"/>
      <c r="V65" s="13"/>
      <c r="W65" s="13" t="n">
        <v>26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1"/>
      <c r="AJ65" s="13"/>
      <c r="AK65" s="13"/>
      <c r="AL65" s="13"/>
      <c r="AM65" s="13" t="n">
        <v>4</v>
      </c>
      <c r="AN65" s="13"/>
      <c r="AO65" s="13"/>
      <c r="AP65" s="13"/>
      <c r="AQ65" s="13" t="n">
        <v>18</v>
      </c>
      <c r="AR65" s="13"/>
      <c r="AS65" s="13"/>
      <c r="AT65" s="13"/>
      <c r="AU65" s="13"/>
      <c r="AV65" s="13"/>
      <c r="AW65" s="13"/>
      <c r="AX65" s="13"/>
      <c r="AY65" s="13" t="n">
        <v>3</v>
      </c>
      <c r="AZ65" s="13"/>
      <c r="BA65" s="13"/>
      <c r="BB65" s="13"/>
      <c r="BC65" s="13"/>
      <c r="BD65" s="13" t="n">
        <v>3</v>
      </c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 t="n">
        <v>4</v>
      </c>
      <c r="CA65" s="13"/>
      <c r="CB65" s="13" t="n">
        <v>75</v>
      </c>
      <c r="CC65" s="13"/>
      <c r="CD65" s="11"/>
      <c r="CE65" s="13" t="n">
        <v>38</v>
      </c>
      <c r="CF65" s="13" t="n">
        <v>4</v>
      </c>
      <c r="CG65" s="13" t="n">
        <v>19</v>
      </c>
      <c r="CH65" s="13"/>
      <c r="CI65" s="14" t="n">
        <v>72</v>
      </c>
      <c r="CJ65" s="11" t="s">
        <v>102</v>
      </c>
      <c r="CK65" s="13"/>
      <c r="CL65" s="16" t="s">
        <v>103</v>
      </c>
      <c r="CM65" s="11"/>
    </row>
    <row r="66" customFormat="false" ht="18.65" hidden="false" customHeight="true" outlineLevel="0" collapsed="false">
      <c r="A66" s="11" t="s">
        <v>175</v>
      </c>
      <c r="B66" s="21" t="n">
        <v>255.06</v>
      </c>
      <c r="C66" s="13" t="n">
        <v>3</v>
      </c>
      <c r="D66" s="13"/>
      <c r="E66" s="13"/>
      <c r="F66" s="13"/>
      <c r="G66" s="13"/>
      <c r="H66" s="13"/>
      <c r="I66" s="13"/>
      <c r="J66" s="13" t="s">
        <v>101</v>
      </c>
      <c r="K66" s="13" t="s">
        <v>101</v>
      </c>
      <c r="L66" s="13"/>
      <c r="M66" s="13"/>
      <c r="N66" s="13"/>
      <c r="O66" s="13"/>
      <c r="P66" s="13"/>
      <c r="Q66" s="13" t="s">
        <v>101</v>
      </c>
      <c r="R66" s="13"/>
      <c r="S66" s="13"/>
      <c r="T66" s="13"/>
      <c r="U66" s="13"/>
      <c r="V66" s="13"/>
      <c r="W66" s="13" t="n">
        <v>22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1"/>
      <c r="AJ66" s="13"/>
      <c r="AK66" s="13"/>
      <c r="AL66" s="13"/>
      <c r="AM66" s="13" t="n">
        <v>13</v>
      </c>
      <c r="AN66" s="13"/>
      <c r="AO66" s="13"/>
      <c r="AP66" s="13"/>
      <c r="AQ66" s="13" t="n">
        <v>18</v>
      </c>
      <c r="AR66" s="13"/>
      <c r="AS66" s="13" t="n">
        <v>4</v>
      </c>
      <c r="AT66" s="13"/>
      <c r="AU66" s="13"/>
      <c r="AV66" s="13"/>
      <c r="AW66" s="13"/>
      <c r="AX66" s="13"/>
      <c r="AY66" s="13"/>
      <c r="AZ66" s="13" t="n">
        <v>4</v>
      </c>
      <c r="BA66" s="13" t="n">
        <v>1</v>
      </c>
      <c r="BB66" s="13"/>
      <c r="BC66" s="13"/>
      <c r="BD66" s="13" t="n">
        <v>1</v>
      </c>
      <c r="BE66" s="13" t="n">
        <v>6</v>
      </c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 t="n">
        <v>3</v>
      </c>
      <c r="CA66" s="13"/>
      <c r="CB66" s="13" t="n">
        <v>160</v>
      </c>
      <c r="CC66" s="13" t="n">
        <v>8</v>
      </c>
      <c r="CD66" s="11"/>
      <c r="CE66" s="13" t="n">
        <v>38</v>
      </c>
      <c r="CF66" s="13" t="n">
        <v>12</v>
      </c>
      <c r="CG66" s="13" t="n">
        <v>52</v>
      </c>
      <c r="CH66" s="13"/>
      <c r="CI66" s="14" t="n">
        <v>98</v>
      </c>
      <c r="CJ66" s="11" t="s">
        <v>159</v>
      </c>
      <c r="CK66" s="13"/>
      <c r="CL66" s="16" t="s">
        <v>103</v>
      </c>
      <c r="CM66" s="11"/>
    </row>
    <row r="67" customFormat="false" ht="18.65" hidden="false" customHeight="true" outlineLevel="0" collapsed="false">
      <c r="A67" s="11" t="s">
        <v>176</v>
      </c>
      <c r="B67" s="21" t="n">
        <v>256.56</v>
      </c>
      <c r="C67" s="13" t="n">
        <v>3</v>
      </c>
      <c r="D67" s="13" t="s">
        <v>101</v>
      </c>
      <c r="E67" s="13"/>
      <c r="F67" s="13"/>
      <c r="G67" s="13"/>
      <c r="H67" s="13"/>
      <c r="I67" s="13"/>
      <c r="J67" s="13" t="s">
        <v>101</v>
      </c>
      <c r="K67" s="13" t="s">
        <v>101</v>
      </c>
      <c r="L67" s="13"/>
      <c r="M67" s="13"/>
      <c r="N67" s="13"/>
      <c r="O67" s="13"/>
      <c r="P67" s="13"/>
      <c r="Q67" s="13" t="s">
        <v>101</v>
      </c>
      <c r="R67" s="13"/>
      <c r="S67" s="13"/>
      <c r="T67" s="13"/>
      <c r="U67" s="13"/>
      <c r="V67" s="13"/>
      <c r="W67" s="13" t="n">
        <v>11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1"/>
      <c r="AJ67" s="13"/>
      <c r="AK67" s="13"/>
      <c r="AL67" s="13"/>
      <c r="AM67" s="13" t="n">
        <v>1</v>
      </c>
      <c r="AN67" s="13"/>
      <c r="AO67" s="13"/>
      <c r="AP67" s="13"/>
      <c r="AQ67" s="13" t="n">
        <v>2</v>
      </c>
      <c r="AR67" s="13"/>
      <c r="AS67" s="13" t="n">
        <v>6</v>
      </c>
      <c r="AT67" s="13"/>
      <c r="AU67" s="13"/>
      <c r="AV67" s="13"/>
      <c r="AW67" s="13"/>
      <c r="AX67" s="13"/>
      <c r="AY67" s="13"/>
      <c r="AZ67" s="13" t="n">
        <v>5</v>
      </c>
      <c r="BA67" s="13"/>
      <c r="BB67" s="13"/>
      <c r="BC67" s="13" t="n">
        <v>1</v>
      </c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 t="n">
        <v>1</v>
      </c>
      <c r="CA67" s="13"/>
      <c r="CB67" s="13" t="n">
        <v>130</v>
      </c>
      <c r="CC67" s="13" t="n">
        <v>1</v>
      </c>
      <c r="CD67" s="11"/>
      <c r="CE67" s="13" t="n">
        <v>9</v>
      </c>
      <c r="CF67" s="13" t="n">
        <v>5</v>
      </c>
      <c r="CG67" s="13" t="n">
        <v>12</v>
      </c>
      <c r="CH67" s="13"/>
      <c r="CI67" s="14" t="n">
        <v>126</v>
      </c>
      <c r="CJ67" s="11" t="s">
        <v>159</v>
      </c>
      <c r="CK67" s="13"/>
      <c r="CL67" s="16" t="s">
        <v>103</v>
      </c>
      <c r="CM67" s="11"/>
    </row>
    <row r="68" customFormat="false" ht="18.65" hidden="false" customHeight="true" outlineLevel="0" collapsed="false">
      <c r="A68" s="11" t="s">
        <v>177</v>
      </c>
      <c r="B68" s="21" t="n">
        <v>263.06</v>
      </c>
      <c r="C68" s="13" t="n">
        <v>5</v>
      </c>
      <c r="D68" s="13" t="s">
        <v>101</v>
      </c>
      <c r="E68" s="13"/>
      <c r="F68" s="13"/>
      <c r="G68" s="13"/>
      <c r="H68" s="13"/>
      <c r="I68" s="13"/>
      <c r="J68" s="13" t="s">
        <v>101</v>
      </c>
      <c r="K68" s="13" t="n">
        <v>4</v>
      </c>
      <c r="L68" s="13" t="n">
        <v>2</v>
      </c>
      <c r="M68" s="13"/>
      <c r="N68" s="13"/>
      <c r="O68" s="13"/>
      <c r="P68" s="13" t="n">
        <v>1</v>
      </c>
      <c r="Q68" s="13"/>
      <c r="R68" s="13" t="n">
        <v>4</v>
      </c>
      <c r="S68" s="13"/>
      <c r="T68" s="13"/>
      <c r="U68" s="13"/>
      <c r="V68" s="13"/>
      <c r="W68" s="13" t="n">
        <v>36</v>
      </c>
      <c r="X68" s="13" t="n">
        <v>2</v>
      </c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1"/>
      <c r="AJ68" s="13"/>
      <c r="AK68" s="13"/>
      <c r="AL68" s="13"/>
      <c r="AM68" s="13" t="n">
        <v>3</v>
      </c>
      <c r="AN68" s="13"/>
      <c r="AO68" s="13"/>
      <c r="AP68" s="13"/>
      <c r="AQ68" s="13" t="n">
        <v>15</v>
      </c>
      <c r="AR68" s="13"/>
      <c r="AS68" s="13" t="n">
        <v>4</v>
      </c>
      <c r="AT68" s="13"/>
      <c r="AU68" s="13"/>
      <c r="AV68" s="13"/>
      <c r="AW68" s="13" t="s">
        <v>101</v>
      </c>
      <c r="AX68" s="13"/>
      <c r="AY68" s="13"/>
      <c r="AZ68" s="13" t="n">
        <v>2</v>
      </c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 t="s">
        <v>101</v>
      </c>
      <c r="BT68" s="13"/>
      <c r="BU68" s="13"/>
      <c r="BV68" s="13"/>
      <c r="BW68" s="13"/>
      <c r="BX68" s="13"/>
      <c r="BY68" s="13"/>
      <c r="BZ68" s="13" t="n">
        <v>4</v>
      </c>
      <c r="CA68" s="13"/>
      <c r="CB68" s="13" t="n">
        <v>113</v>
      </c>
      <c r="CC68" s="13" t="n">
        <v>1</v>
      </c>
      <c r="CD68" s="11"/>
      <c r="CE68" s="13" t="n">
        <v>6</v>
      </c>
      <c r="CF68" s="13"/>
      <c r="CG68" s="13" t="n">
        <v>5</v>
      </c>
      <c r="CH68" s="13"/>
      <c r="CI68" s="14" t="n">
        <v>146</v>
      </c>
      <c r="CJ68" s="11" t="s">
        <v>159</v>
      </c>
      <c r="CK68" s="13"/>
      <c r="CL68" s="16" t="s">
        <v>103</v>
      </c>
      <c r="CM68" s="11"/>
    </row>
    <row r="69" customFormat="false" ht="18.65" hidden="false" customHeight="true" outlineLevel="0" collapsed="false">
      <c r="A69" s="11" t="s">
        <v>178</v>
      </c>
      <c r="B69" s="21" t="n">
        <v>264.2</v>
      </c>
      <c r="C69" s="13" t="n">
        <v>5</v>
      </c>
      <c r="D69" s="13" t="s">
        <v>101</v>
      </c>
      <c r="E69" s="13"/>
      <c r="F69" s="13" t="n">
        <v>1</v>
      </c>
      <c r="G69" s="13"/>
      <c r="H69" s="13"/>
      <c r="I69" s="13"/>
      <c r="J69" s="13" t="s">
        <v>101</v>
      </c>
      <c r="K69" s="13" t="n">
        <v>1</v>
      </c>
      <c r="L69" s="13" t="s">
        <v>101</v>
      </c>
      <c r="M69" s="13" t="s">
        <v>101</v>
      </c>
      <c r="N69" s="13"/>
      <c r="O69" s="13"/>
      <c r="P69" s="13"/>
      <c r="Q69" s="13" t="s">
        <v>101</v>
      </c>
      <c r="R69" s="13" t="n">
        <v>2</v>
      </c>
      <c r="S69" s="13"/>
      <c r="T69" s="13"/>
      <c r="U69" s="13"/>
      <c r="V69" s="13"/>
      <c r="W69" s="13" t="n">
        <v>27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1"/>
      <c r="AJ69" s="13"/>
      <c r="AK69" s="13"/>
      <c r="AL69" s="13"/>
      <c r="AM69" s="13" t="n">
        <v>3</v>
      </c>
      <c r="AN69" s="13"/>
      <c r="AO69" s="13"/>
      <c r="AP69" s="13"/>
      <c r="AQ69" s="13" t="n">
        <v>5</v>
      </c>
      <c r="AR69" s="13"/>
      <c r="AS69" s="13" t="n">
        <v>5</v>
      </c>
      <c r="AT69" s="13"/>
      <c r="AU69" s="13"/>
      <c r="AV69" s="13"/>
      <c r="AW69" s="13" t="n">
        <v>1</v>
      </c>
      <c r="AX69" s="13" t="s">
        <v>101</v>
      </c>
      <c r="AY69" s="13"/>
      <c r="AZ69" s="13" t="n">
        <v>4</v>
      </c>
      <c r="BA69" s="13" t="n">
        <v>1</v>
      </c>
      <c r="BB69" s="13"/>
      <c r="BC69" s="13" t="n">
        <v>1</v>
      </c>
      <c r="BD69" s="13" t="n">
        <v>8</v>
      </c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 t="n">
        <v>4</v>
      </c>
      <c r="CA69" s="13"/>
      <c r="CB69" s="13" t="n">
        <v>185</v>
      </c>
      <c r="CC69" s="13" t="n">
        <v>4</v>
      </c>
      <c r="CD69" s="11"/>
      <c r="CE69" s="13" t="n">
        <v>6</v>
      </c>
      <c r="CF69" s="13"/>
      <c r="CG69" s="13" t="n">
        <v>4</v>
      </c>
      <c r="CH69" s="13"/>
      <c r="CI69" s="14" t="n">
        <v>105</v>
      </c>
      <c r="CJ69" s="11" t="s">
        <v>159</v>
      </c>
      <c r="CK69" s="13"/>
      <c r="CL69" s="16" t="s">
        <v>103</v>
      </c>
      <c r="CM69" s="11"/>
    </row>
    <row r="70" customFormat="false" ht="18.65" hidden="false" customHeight="true" outlineLevel="0" collapsed="false">
      <c r="A70" s="11" t="s">
        <v>179</v>
      </c>
      <c r="B70" s="21" t="n">
        <v>264.5</v>
      </c>
      <c r="C70" s="13" t="n">
        <v>4</v>
      </c>
      <c r="D70" s="13" t="s">
        <v>101</v>
      </c>
      <c r="E70" s="13"/>
      <c r="F70" s="13" t="s">
        <v>101</v>
      </c>
      <c r="G70" s="13"/>
      <c r="H70" s="13"/>
      <c r="I70" s="13"/>
      <c r="J70" s="13"/>
      <c r="K70" s="13"/>
      <c r="L70" s="13" t="s">
        <v>101</v>
      </c>
      <c r="M70" s="13"/>
      <c r="N70" s="13"/>
      <c r="O70" s="13"/>
      <c r="P70" s="13"/>
      <c r="Q70" s="13"/>
      <c r="R70" s="13" t="n">
        <v>3</v>
      </c>
      <c r="S70" s="13"/>
      <c r="T70" s="13"/>
      <c r="U70" s="13"/>
      <c r="V70" s="13"/>
      <c r="W70" s="13" t="n">
        <v>29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1"/>
      <c r="AJ70" s="13"/>
      <c r="AK70" s="13"/>
      <c r="AL70" s="13"/>
      <c r="AM70" s="13" t="n">
        <v>6</v>
      </c>
      <c r="AN70" s="13"/>
      <c r="AO70" s="13" t="s">
        <v>101</v>
      </c>
      <c r="AP70" s="13"/>
      <c r="AQ70" s="13" t="n">
        <v>18</v>
      </c>
      <c r="AR70" s="13"/>
      <c r="AS70" s="13" t="n">
        <v>7</v>
      </c>
      <c r="AT70" s="13"/>
      <c r="AU70" s="13"/>
      <c r="AV70" s="13"/>
      <c r="AW70" s="13"/>
      <c r="AX70" s="13"/>
      <c r="AY70" s="13"/>
      <c r="AZ70" s="13"/>
      <c r="BA70" s="13"/>
      <c r="BB70" s="13" t="n">
        <v>1</v>
      </c>
      <c r="BC70" s="13"/>
      <c r="BD70" s="13" t="n">
        <v>1</v>
      </c>
      <c r="BE70" s="13"/>
      <c r="BF70" s="13" t="s">
        <v>180</v>
      </c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 t="s">
        <v>101</v>
      </c>
      <c r="BR70" s="13"/>
      <c r="BS70" s="13" t="s">
        <v>101</v>
      </c>
      <c r="BT70" s="13"/>
      <c r="BU70" s="13"/>
      <c r="BV70" s="13"/>
      <c r="BW70" s="13"/>
      <c r="BX70" s="13"/>
      <c r="BY70" s="13"/>
      <c r="BZ70" s="13" t="n">
        <v>3</v>
      </c>
      <c r="CA70" s="13"/>
      <c r="CB70" s="13" t="n">
        <v>132</v>
      </c>
      <c r="CC70" s="13" t="n">
        <v>4</v>
      </c>
      <c r="CD70" s="11"/>
      <c r="CE70" s="13" t="n">
        <v>5</v>
      </c>
      <c r="CF70" s="13" t="n">
        <v>1</v>
      </c>
      <c r="CG70" s="13" t="n">
        <v>4</v>
      </c>
      <c r="CH70" s="13"/>
      <c r="CI70" s="14" t="n">
        <v>75</v>
      </c>
      <c r="CJ70" s="11" t="s">
        <v>159</v>
      </c>
      <c r="CK70" s="13"/>
      <c r="CL70" s="16" t="s">
        <v>103</v>
      </c>
      <c r="CM70" s="11"/>
    </row>
    <row r="71" customFormat="false" ht="18.65" hidden="false" customHeight="true" outlineLevel="0" collapsed="false">
      <c r="A71" s="11" t="s">
        <v>181</v>
      </c>
      <c r="B71" s="21" t="n">
        <v>272.56</v>
      </c>
      <c r="C71" s="13" t="n">
        <v>2</v>
      </c>
      <c r="D71" s="13" t="s">
        <v>101</v>
      </c>
      <c r="E71" s="13"/>
      <c r="F71" s="13"/>
      <c r="G71" s="13"/>
      <c r="H71" s="13"/>
      <c r="I71" s="13"/>
      <c r="J71" s="13" t="n">
        <v>1</v>
      </c>
      <c r="K71" s="13"/>
      <c r="L71" s="13" t="s">
        <v>101</v>
      </c>
      <c r="M71" s="13"/>
      <c r="N71" s="13"/>
      <c r="O71" s="13"/>
      <c r="P71" s="13"/>
      <c r="Q71" s="13"/>
      <c r="R71" s="13" t="n">
        <v>5</v>
      </c>
      <c r="S71" s="13"/>
      <c r="T71" s="13"/>
      <c r="U71" s="13"/>
      <c r="V71" s="13"/>
      <c r="W71" s="13" t="n">
        <v>28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1"/>
      <c r="AJ71" s="13"/>
      <c r="AK71" s="13"/>
      <c r="AL71" s="13"/>
      <c r="AM71" s="13" t="s">
        <v>101</v>
      </c>
      <c r="AN71" s="13"/>
      <c r="AO71" s="13"/>
      <c r="AP71" s="13"/>
      <c r="AQ71" s="13" t="n">
        <v>10</v>
      </c>
      <c r="AR71" s="13"/>
      <c r="AS71" s="13" t="n">
        <v>9</v>
      </c>
      <c r="AT71" s="13"/>
      <c r="AU71" s="13"/>
      <c r="AV71" s="13"/>
      <c r="AW71" s="13"/>
      <c r="AX71" s="13"/>
      <c r="AY71" s="13"/>
      <c r="AZ71" s="13" t="n">
        <v>5</v>
      </c>
      <c r="BA71" s="13" t="n">
        <v>1</v>
      </c>
      <c r="BB71" s="13"/>
      <c r="BC71" s="13"/>
      <c r="BD71" s="13" t="n">
        <v>4</v>
      </c>
      <c r="BE71" s="13" t="n">
        <v>2</v>
      </c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 t="n">
        <v>1</v>
      </c>
      <c r="CA71" s="13"/>
      <c r="CB71" s="13" t="n">
        <v>200</v>
      </c>
      <c r="CC71" s="13" t="n">
        <v>1</v>
      </c>
      <c r="CD71" s="11"/>
      <c r="CE71" s="13" t="n">
        <v>7</v>
      </c>
      <c r="CF71" s="13" t="n">
        <v>3</v>
      </c>
      <c r="CG71" s="13" t="n">
        <v>4</v>
      </c>
      <c r="CH71" s="13"/>
      <c r="CI71" s="14" t="n">
        <v>75</v>
      </c>
      <c r="CJ71" s="11" t="s">
        <v>102</v>
      </c>
      <c r="CK71" s="13"/>
      <c r="CL71" s="16" t="s">
        <v>103</v>
      </c>
      <c r="CM71" s="11"/>
    </row>
    <row r="72" customFormat="false" ht="18.65" hidden="false" customHeight="true" outlineLevel="0" collapsed="false">
      <c r="A72" s="11" t="s">
        <v>182</v>
      </c>
      <c r="B72" s="21" t="n">
        <v>274.06</v>
      </c>
      <c r="C72" s="13" t="n">
        <v>5</v>
      </c>
      <c r="D72" s="13" t="s">
        <v>101</v>
      </c>
      <c r="E72" s="13"/>
      <c r="F72" s="13"/>
      <c r="G72" s="13"/>
      <c r="H72" s="13"/>
      <c r="I72" s="13"/>
      <c r="J72" s="13"/>
      <c r="K72" s="13"/>
      <c r="L72" s="13" t="s">
        <v>101</v>
      </c>
      <c r="M72" s="13"/>
      <c r="N72" s="13"/>
      <c r="O72" s="13"/>
      <c r="P72" s="13"/>
      <c r="Q72" s="13"/>
      <c r="R72" s="13" t="n">
        <v>3</v>
      </c>
      <c r="S72" s="13"/>
      <c r="T72" s="13"/>
      <c r="U72" s="13"/>
      <c r="V72" s="13"/>
      <c r="W72" s="13" t="n">
        <v>57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1"/>
      <c r="AJ72" s="13"/>
      <c r="AK72" s="13"/>
      <c r="AL72" s="13"/>
      <c r="AM72" s="13" t="n">
        <v>1</v>
      </c>
      <c r="AN72" s="13"/>
      <c r="AO72" s="13"/>
      <c r="AP72" s="13"/>
      <c r="AQ72" s="13" t="n">
        <v>5</v>
      </c>
      <c r="AR72" s="13"/>
      <c r="AS72" s="13" t="n">
        <v>1</v>
      </c>
      <c r="AT72" s="13"/>
      <c r="AU72" s="13"/>
      <c r="AV72" s="13"/>
      <c r="AW72" s="13" t="n">
        <v>4</v>
      </c>
      <c r="AX72" s="13" t="n">
        <v>1</v>
      </c>
      <c r="AY72" s="13" t="n">
        <v>2</v>
      </c>
      <c r="AZ72" s="13"/>
      <c r="BA72" s="13" t="n">
        <v>1</v>
      </c>
      <c r="BB72" s="13"/>
      <c r="BC72" s="13" t="n">
        <v>1</v>
      </c>
      <c r="BD72" s="13" t="n">
        <v>5</v>
      </c>
      <c r="BE72" s="13" t="n">
        <v>2</v>
      </c>
      <c r="BF72" s="13"/>
      <c r="BG72" s="13" t="n">
        <v>4</v>
      </c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 t="n">
        <v>1</v>
      </c>
      <c r="CA72" s="13"/>
      <c r="CB72" s="13" t="n">
        <v>109</v>
      </c>
      <c r="CC72" s="13" t="n">
        <v>2</v>
      </c>
      <c r="CD72" s="11"/>
      <c r="CE72" s="13" t="n">
        <v>40</v>
      </c>
      <c r="CF72" s="13"/>
      <c r="CG72" s="13" t="n">
        <v>12</v>
      </c>
      <c r="CH72" s="13"/>
      <c r="CI72" s="22" t="n">
        <v>119</v>
      </c>
      <c r="CJ72" s="11" t="s">
        <v>102</v>
      </c>
      <c r="CK72" s="13"/>
      <c r="CL72" s="16" t="s">
        <v>103</v>
      </c>
      <c r="CM72" s="11"/>
    </row>
    <row r="73" customFormat="false" ht="18.65" hidden="false" customHeight="true" outlineLevel="0" collapsed="false">
      <c r="A73" s="11" t="s">
        <v>183</v>
      </c>
      <c r="B73" s="21" t="n">
        <v>275.56</v>
      </c>
      <c r="C73" s="13" t="n">
        <v>3</v>
      </c>
      <c r="D73" s="13" t="s">
        <v>101</v>
      </c>
      <c r="E73" s="13" t="s">
        <v>101</v>
      </c>
      <c r="F73" s="13"/>
      <c r="G73" s="13"/>
      <c r="H73" s="13"/>
      <c r="I73" s="13"/>
      <c r="J73" s="13" t="s">
        <v>101</v>
      </c>
      <c r="K73" s="13"/>
      <c r="L73" s="13"/>
      <c r="M73" s="13"/>
      <c r="N73" s="13"/>
      <c r="O73" s="13"/>
      <c r="P73" s="13"/>
      <c r="Q73" s="13"/>
      <c r="R73" s="13" t="n">
        <v>3</v>
      </c>
      <c r="S73" s="13"/>
      <c r="T73" s="13"/>
      <c r="U73" s="13"/>
      <c r="V73" s="13"/>
      <c r="W73" s="13" t="n">
        <v>59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1"/>
      <c r="AJ73" s="13"/>
      <c r="AK73" s="13"/>
      <c r="AL73" s="13"/>
      <c r="AM73" s="13" t="n">
        <v>8</v>
      </c>
      <c r="AN73" s="13" t="s">
        <v>101</v>
      </c>
      <c r="AO73" s="13"/>
      <c r="AP73" s="13"/>
      <c r="AQ73" s="13" t="n">
        <v>6</v>
      </c>
      <c r="AR73" s="13" t="n">
        <v>1</v>
      </c>
      <c r="AS73" s="13" t="n">
        <v>1</v>
      </c>
      <c r="AT73" s="13"/>
      <c r="AU73" s="13"/>
      <c r="AV73" s="13"/>
      <c r="AW73" s="13" t="n">
        <v>4</v>
      </c>
      <c r="AX73" s="13"/>
      <c r="AY73" s="13" t="n">
        <v>1</v>
      </c>
      <c r="AZ73" s="13" t="n">
        <v>4</v>
      </c>
      <c r="BA73" s="13" t="n">
        <v>1</v>
      </c>
      <c r="BB73" s="13"/>
      <c r="BC73" s="13"/>
      <c r="BD73" s="13"/>
      <c r="BE73" s="13"/>
      <c r="BF73" s="13"/>
      <c r="BG73" s="13" t="n">
        <v>4</v>
      </c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 t="n">
        <v>1</v>
      </c>
      <c r="CA73" s="13"/>
      <c r="CB73" s="13" t="n">
        <v>70</v>
      </c>
      <c r="CC73" s="13" t="n">
        <v>4</v>
      </c>
      <c r="CD73" s="11"/>
      <c r="CE73" s="13" t="n">
        <v>31</v>
      </c>
      <c r="CF73" s="13"/>
      <c r="CG73" s="13"/>
      <c r="CH73" s="13"/>
      <c r="CI73" s="14" t="n">
        <v>76</v>
      </c>
      <c r="CJ73" s="11" t="s">
        <v>102</v>
      </c>
      <c r="CK73" s="13"/>
      <c r="CL73" s="16" t="s">
        <v>104</v>
      </c>
      <c r="CM73" s="11"/>
    </row>
    <row r="74" customFormat="false" ht="18.65" hidden="false" customHeight="true" outlineLevel="0" collapsed="false">
      <c r="A74" s="11" t="s">
        <v>184</v>
      </c>
      <c r="B74" s="21" t="n">
        <v>286.46</v>
      </c>
      <c r="C74" s="13" t="n">
        <v>3</v>
      </c>
      <c r="D74" s="13" t="s">
        <v>101</v>
      </c>
      <c r="E74" s="13" t="s">
        <v>101</v>
      </c>
      <c r="F74" s="13"/>
      <c r="G74" s="13"/>
      <c r="H74" s="13"/>
      <c r="I74" s="13"/>
      <c r="J74" s="13" t="s">
        <v>101</v>
      </c>
      <c r="K74" s="13"/>
      <c r="L74" s="13" t="s">
        <v>101</v>
      </c>
      <c r="M74" s="13"/>
      <c r="N74" s="13"/>
      <c r="O74" s="13"/>
      <c r="P74" s="13"/>
      <c r="Q74" s="13"/>
      <c r="R74" s="13" t="n">
        <v>4</v>
      </c>
      <c r="S74" s="13"/>
      <c r="T74" s="13"/>
      <c r="U74" s="13"/>
      <c r="V74" s="13"/>
      <c r="W74" s="13" t="n">
        <v>54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1"/>
      <c r="AJ74" s="13"/>
      <c r="AK74" s="13"/>
      <c r="AL74" s="13"/>
      <c r="AM74" s="13" t="n">
        <v>2</v>
      </c>
      <c r="AN74" s="13"/>
      <c r="AO74" s="13"/>
      <c r="AP74" s="13" t="n">
        <v>14</v>
      </c>
      <c r="AQ74" s="13" t="n">
        <v>15</v>
      </c>
      <c r="AR74" s="13"/>
      <c r="AS74" s="13" t="n">
        <v>10</v>
      </c>
      <c r="AT74" s="13"/>
      <c r="AU74" s="13"/>
      <c r="AV74" s="13"/>
      <c r="AW74" s="13" t="n">
        <v>8</v>
      </c>
      <c r="AX74" s="13"/>
      <c r="AY74" s="13"/>
      <c r="AZ74" s="13"/>
      <c r="BA74" s="13"/>
      <c r="BB74" s="13" t="n">
        <v>1</v>
      </c>
      <c r="BC74" s="11"/>
      <c r="BD74" s="13"/>
      <c r="BE74" s="13" t="n">
        <v>9</v>
      </c>
      <c r="BF74" s="13"/>
      <c r="BG74" s="13" t="n">
        <v>4</v>
      </c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 t="n">
        <v>3</v>
      </c>
      <c r="CA74" s="13"/>
      <c r="CB74" s="13" t="n">
        <v>55</v>
      </c>
      <c r="CC74" s="13" t="n">
        <v>3</v>
      </c>
      <c r="CD74" s="11"/>
      <c r="CE74" s="13" t="n">
        <v>30</v>
      </c>
      <c r="CF74" s="13" t="s">
        <v>101</v>
      </c>
      <c r="CG74" s="13"/>
      <c r="CH74" s="13"/>
      <c r="CI74" s="14" t="n">
        <v>112</v>
      </c>
      <c r="CJ74" s="11" t="s">
        <v>102</v>
      </c>
      <c r="CK74" s="13"/>
      <c r="CL74" s="13"/>
      <c r="CM74" s="11"/>
    </row>
    <row r="75" customFormat="false" ht="18.65" hidden="false" customHeight="true" outlineLevel="0" collapsed="false">
      <c r="A75" s="11" t="s">
        <v>185</v>
      </c>
      <c r="B75" s="21" t="n">
        <v>291.25</v>
      </c>
      <c r="C75" s="13" t="n">
        <v>25</v>
      </c>
      <c r="D75" s="13" t="n">
        <v>2</v>
      </c>
      <c r="E75" s="13"/>
      <c r="F75" s="13" t="n">
        <v>4</v>
      </c>
      <c r="G75" s="13"/>
      <c r="H75" s="13" t="n">
        <v>10</v>
      </c>
      <c r="I75" s="13"/>
      <c r="J75" s="13"/>
      <c r="K75" s="13" t="n">
        <v>1</v>
      </c>
      <c r="L75" s="13" t="n">
        <v>1</v>
      </c>
      <c r="M75" s="13"/>
      <c r="N75" s="13"/>
      <c r="O75" s="13"/>
      <c r="P75" s="13"/>
      <c r="Q75" s="13"/>
      <c r="R75" s="13" t="n">
        <v>6</v>
      </c>
      <c r="S75" s="13"/>
      <c r="T75" s="13"/>
      <c r="U75" s="13"/>
      <c r="V75" s="13"/>
      <c r="W75" s="13" t="n">
        <v>39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1"/>
      <c r="AJ75" s="13"/>
      <c r="AK75" s="13"/>
      <c r="AL75" s="13"/>
      <c r="AM75" s="13" t="n">
        <v>16</v>
      </c>
      <c r="AN75" s="13"/>
      <c r="AO75" s="13"/>
      <c r="AP75" s="13" t="n">
        <v>24</v>
      </c>
      <c r="AQ75" s="13" t="n">
        <v>9</v>
      </c>
      <c r="AR75" s="13"/>
      <c r="AS75" s="13"/>
      <c r="AT75" s="13"/>
      <c r="AU75" s="13"/>
      <c r="AV75" s="13"/>
      <c r="AW75" s="13" t="n">
        <v>17</v>
      </c>
      <c r="AX75" s="13"/>
      <c r="AY75" s="13"/>
      <c r="AZ75" s="13"/>
      <c r="BA75" s="13" t="n">
        <v>1</v>
      </c>
      <c r="BB75" s="13" t="n">
        <v>3</v>
      </c>
      <c r="BC75" s="13"/>
      <c r="BD75" s="13"/>
      <c r="BE75" s="13" t="n">
        <v>10</v>
      </c>
      <c r="BF75" s="13"/>
      <c r="BG75" s="13" t="n">
        <v>1</v>
      </c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 t="n">
        <v>6</v>
      </c>
      <c r="CA75" s="13"/>
      <c r="CB75" s="13" t="n">
        <v>52</v>
      </c>
      <c r="CC75" s="13" t="n">
        <v>5</v>
      </c>
      <c r="CD75" s="11"/>
      <c r="CE75" s="13" t="s">
        <v>101</v>
      </c>
      <c r="CF75" s="13" t="n">
        <v>9</v>
      </c>
      <c r="CG75" s="13"/>
      <c r="CH75" s="13"/>
      <c r="CI75" s="14" t="n">
        <v>63</v>
      </c>
      <c r="CJ75" s="11" t="s">
        <v>102</v>
      </c>
      <c r="CK75" s="13"/>
      <c r="CL75" s="13"/>
      <c r="CM75" s="11"/>
    </row>
    <row r="76" customFormat="false" ht="18.65" hidden="false" customHeight="true" outlineLevel="0" collapsed="false">
      <c r="A76" s="11" t="s">
        <v>186</v>
      </c>
      <c r="B76" s="21" t="n">
        <v>320.36</v>
      </c>
      <c r="C76" s="13" t="n">
        <v>29</v>
      </c>
      <c r="D76" s="13" t="n">
        <v>1</v>
      </c>
      <c r="E76" s="13"/>
      <c r="F76" s="13" t="n">
        <v>1</v>
      </c>
      <c r="G76" s="13"/>
      <c r="H76" s="13" t="s">
        <v>101</v>
      </c>
      <c r="I76" s="13"/>
      <c r="J76" s="13"/>
      <c r="K76" s="13"/>
      <c r="L76" s="13" t="n">
        <v>1</v>
      </c>
      <c r="M76" s="13" t="n">
        <v>3</v>
      </c>
      <c r="N76" s="13"/>
      <c r="O76" s="13"/>
      <c r="P76" s="13"/>
      <c r="Q76" s="13"/>
      <c r="R76" s="13" t="n">
        <v>3</v>
      </c>
      <c r="S76" s="13"/>
      <c r="T76" s="13"/>
      <c r="U76" s="13"/>
      <c r="V76" s="13"/>
      <c r="W76" s="13" t="n">
        <v>49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1"/>
      <c r="AJ76" s="13"/>
      <c r="AK76" s="13"/>
      <c r="AL76" s="13"/>
      <c r="AM76" s="13" t="n">
        <v>10</v>
      </c>
      <c r="AN76" s="13"/>
      <c r="AO76" s="13"/>
      <c r="AP76" s="13" t="n">
        <v>40</v>
      </c>
      <c r="AQ76" s="13" t="n">
        <v>2</v>
      </c>
      <c r="AR76" s="13" t="n">
        <v>7</v>
      </c>
      <c r="AS76" s="13"/>
      <c r="AT76" s="13"/>
      <c r="AU76" s="13"/>
      <c r="AV76" s="13"/>
      <c r="AW76" s="13" t="n">
        <v>2</v>
      </c>
      <c r="AX76" s="13" t="s">
        <v>101</v>
      </c>
      <c r="AY76" s="13"/>
      <c r="AZ76" s="13"/>
      <c r="BA76" s="13"/>
      <c r="BB76" s="13"/>
      <c r="BC76" s="13"/>
      <c r="BD76" s="13"/>
      <c r="BE76" s="13" t="n">
        <v>1</v>
      </c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 t="s">
        <v>101</v>
      </c>
      <c r="BR76" s="13"/>
      <c r="BS76" s="13"/>
      <c r="BT76" s="13"/>
      <c r="BU76" s="13"/>
      <c r="BV76" s="13"/>
      <c r="BW76" s="13"/>
      <c r="BX76" s="13"/>
      <c r="BY76" s="13"/>
      <c r="BZ76" s="13" t="s">
        <v>101</v>
      </c>
      <c r="CA76" s="13"/>
      <c r="CB76" s="13" t="n">
        <v>98</v>
      </c>
      <c r="CC76" s="13" t="n">
        <v>5</v>
      </c>
      <c r="CD76" s="11"/>
      <c r="CE76" s="13" t="s">
        <v>101</v>
      </c>
      <c r="CF76" s="13" t="n">
        <v>2</v>
      </c>
      <c r="CG76" s="13"/>
      <c r="CH76" s="13"/>
      <c r="CI76" s="14" t="n">
        <v>97</v>
      </c>
      <c r="CJ76" s="11" t="s">
        <v>102</v>
      </c>
      <c r="CK76" s="13"/>
      <c r="CL76" s="13"/>
      <c r="CM76" s="11"/>
    </row>
    <row r="77" customFormat="false" ht="18.65" hidden="false" customHeight="true" outlineLevel="0" collapsed="false">
      <c r="A77" s="11" t="s">
        <v>187</v>
      </c>
      <c r="B77" s="21" t="n">
        <v>329.5</v>
      </c>
      <c r="C77" s="13" t="n">
        <v>14</v>
      </c>
      <c r="D77" s="13" t="s">
        <v>101</v>
      </c>
      <c r="E77" s="13"/>
      <c r="F77" s="13" t="n">
        <v>3</v>
      </c>
      <c r="G77" s="13"/>
      <c r="H77" s="13"/>
      <c r="I77" s="13"/>
      <c r="J77" s="13"/>
      <c r="K77" s="13"/>
      <c r="L77" s="13" t="n">
        <v>1</v>
      </c>
      <c r="M77" s="11"/>
      <c r="N77" s="13"/>
      <c r="O77" s="13"/>
      <c r="P77" s="13"/>
      <c r="Q77" s="13"/>
      <c r="R77" s="13" t="n">
        <v>4</v>
      </c>
      <c r="S77" s="13"/>
      <c r="T77" s="13"/>
      <c r="U77" s="13"/>
      <c r="V77" s="13"/>
      <c r="W77" s="13" t="n">
        <v>56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1"/>
      <c r="AJ77" s="13"/>
      <c r="AK77" s="13"/>
      <c r="AL77" s="13"/>
      <c r="AM77" s="13" t="n">
        <v>28</v>
      </c>
      <c r="AN77" s="11"/>
      <c r="AO77" s="13"/>
      <c r="AP77" s="13" t="n">
        <v>23</v>
      </c>
      <c r="AQ77" s="13" t="n">
        <v>9</v>
      </c>
      <c r="AR77" s="13"/>
      <c r="AS77" s="13"/>
      <c r="AT77" s="13"/>
      <c r="AU77" s="13"/>
      <c r="AV77" s="13"/>
      <c r="AW77" s="13" t="n">
        <v>26</v>
      </c>
      <c r="AX77" s="11"/>
      <c r="AY77" s="13"/>
      <c r="AZ77" s="13"/>
      <c r="BA77" s="13"/>
      <c r="BB77" s="13" t="n">
        <v>5</v>
      </c>
      <c r="BC77" s="13"/>
      <c r="BD77" s="13"/>
      <c r="BE77" s="13"/>
      <c r="BF77" s="13"/>
      <c r="BG77" s="13" t="n">
        <v>3</v>
      </c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 t="n">
        <v>2</v>
      </c>
      <c r="CA77" s="13"/>
      <c r="CB77" s="13" t="n">
        <v>29</v>
      </c>
      <c r="CC77" s="13" t="n">
        <v>4</v>
      </c>
      <c r="CD77" s="11"/>
      <c r="CE77" s="13" t="s">
        <v>101</v>
      </c>
      <c r="CF77" s="13" t="n">
        <v>3</v>
      </c>
      <c r="CG77" s="13"/>
      <c r="CH77" s="13"/>
      <c r="CI77" s="14" t="n">
        <f aca="false">62*3</f>
        <v>186</v>
      </c>
      <c r="CJ77" s="11" t="s">
        <v>159</v>
      </c>
      <c r="CK77" s="13"/>
      <c r="CL77" s="13" t="s">
        <v>188</v>
      </c>
      <c r="CM77" s="11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H77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RowHeight="14.5" zeroHeight="false" outlineLevelRow="0" outlineLevelCol="0"/>
  <cols>
    <col collapsed="false" customWidth="true" hidden="false" outlineLevel="0" max="1" min="1" style="4" width="15.27"/>
    <col collapsed="false" customWidth="true" hidden="false" outlineLevel="0" max="2" min="2" style="4" width="6.18"/>
    <col collapsed="false" customWidth="true" hidden="false" outlineLevel="0" max="1025" min="3" style="11" width="8.72"/>
  </cols>
  <sheetData>
    <row r="1" customFormat="false" ht="196.5" hidden="false" customHeight="true" outlineLevel="0" collapsed="false">
      <c r="A1" s="6" t="s">
        <v>10</v>
      </c>
      <c r="B1" s="7" t="s">
        <v>11</v>
      </c>
      <c r="C1" s="8" t="s">
        <v>12</v>
      </c>
      <c r="D1" s="8" t="s">
        <v>13</v>
      </c>
      <c r="E1" s="8" t="s">
        <v>14</v>
      </c>
      <c r="F1" s="8" t="s">
        <v>15</v>
      </c>
      <c r="G1" s="8" t="s">
        <v>16</v>
      </c>
      <c r="H1" s="8" t="s">
        <v>17</v>
      </c>
      <c r="I1" s="8" t="s">
        <v>18</v>
      </c>
      <c r="J1" s="8" t="s">
        <v>19</v>
      </c>
      <c r="K1" s="8" t="s">
        <v>20</v>
      </c>
      <c r="L1" s="8" t="s">
        <v>21</v>
      </c>
      <c r="M1" s="8" t="s">
        <v>22</v>
      </c>
      <c r="N1" s="8" t="s">
        <v>23</v>
      </c>
      <c r="O1" s="9" t="s">
        <v>24</v>
      </c>
      <c r="P1" s="9" t="s">
        <v>25</v>
      </c>
      <c r="Q1" s="8" t="s">
        <v>26</v>
      </c>
      <c r="R1" s="8" t="s">
        <v>27</v>
      </c>
      <c r="S1" s="8" t="s">
        <v>28</v>
      </c>
      <c r="T1" s="8" t="s">
        <v>29</v>
      </c>
      <c r="U1" s="8" t="s">
        <v>30</v>
      </c>
      <c r="V1" s="9" t="s">
        <v>31</v>
      </c>
      <c r="W1" s="8" t="s">
        <v>32</v>
      </c>
      <c r="X1" s="8" t="s">
        <v>33</v>
      </c>
      <c r="Y1" s="8" t="s">
        <v>34</v>
      </c>
      <c r="Z1" s="8" t="s">
        <v>35</v>
      </c>
      <c r="AA1" s="8" t="s">
        <v>36</v>
      </c>
      <c r="AB1" s="8" t="s">
        <v>37</v>
      </c>
      <c r="AC1" s="8" t="s">
        <v>38</v>
      </c>
      <c r="AD1" s="8" t="s">
        <v>39</v>
      </c>
      <c r="AE1" s="8" t="s">
        <v>40</v>
      </c>
      <c r="AF1" s="8" t="s">
        <v>41</v>
      </c>
      <c r="AG1" s="8" t="s">
        <v>42</v>
      </c>
      <c r="AH1" s="8" t="s">
        <v>43</v>
      </c>
      <c r="AI1" s="10" t="s">
        <v>44</v>
      </c>
      <c r="AJ1" s="8" t="s">
        <v>45</v>
      </c>
      <c r="AK1" s="8" t="s">
        <v>46</v>
      </c>
      <c r="AL1" s="8" t="s">
        <v>47</v>
      </c>
      <c r="AM1" s="8" t="s">
        <v>48</v>
      </c>
      <c r="AN1" s="8" t="s">
        <v>49</v>
      </c>
      <c r="AO1" s="8" t="s">
        <v>50</v>
      </c>
      <c r="AP1" s="8" t="s">
        <v>51</v>
      </c>
      <c r="AQ1" s="8" t="s">
        <v>52</v>
      </c>
      <c r="AR1" s="8" t="s">
        <v>53</v>
      </c>
      <c r="AS1" s="8" t="s">
        <v>54</v>
      </c>
      <c r="AT1" s="8" t="s">
        <v>55</v>
      </c>
      <c r="AU1" s="8" t="s">
        <v>56</v>
      </c>
      <c r="AV1" s="8" t="s">
        <v>57</v>
      </c>
      <c r="AW1" s="8" t="s">
        <v>58</v>
      </c>
      <c r="AX1" s="8" t="s">
        <v>59</v>
      </c>
      <c r="AY1" s="8" t="s">
        <v>60</v>
      </c>
      <c r="AZ1" s="8" t="s">
        <v>61</v>
      </c>
      <c r="BA1" s="8" t="s">
        <v>62</v>
      </c>
      <c r="BB1" s="8" t="s">
        <v>63</v>
      </c>
      <c r="BC1" s="8" t="s">
        <v>64</v>
      </c>
      <c r="BD1" s="8" t="s">
        <v>65</v>
      </c>
      <c r="BE1" s="8" t="s">
        <v>66</v>
      </c>
      <c r="BF1" s="8" t="s">
        <v>67</v>
      </c>
      <c r="BG1" s="8" t="s">
        <v>68</v>
      </c>
      <c r="BH1" s="8" t="s">
        <v>69</v>
      </c>
      <c r="BI1" s="8" t="s">
        <v>70</v>
      </c>
      <c r="BJ1" s="8" t="s">
        <v>71</v>
      </c>
      <c r="BK1" s="8" t="s">
        <v>72</v>
      </c>
      <c r="BL1" s="8" t="s">
        <v>73</v>
      </c>
      <c r="BM1" s="8" t="s">
        <v>74</v>
      </c>
      <c r="BN1" s="8" t="s">
        <v>75</v>
      </c>
      <c r="BO1" s="8" t="s">
        <v>76</v>
      </c>
      <c r="BP1" s="8" t="s">
        <v>77</v>
      </c>
      <c r="BQ1" s="8" t="s">
        <v>78</v>
      </c>
      <c r="BR1" s="8" t="s">
        <v>79</v>
      </c>
      <c r="BS1" s="8" t="s">
        <v>80</v>
      </c>
      <c r="BT1" s="8" t="s">
        <v>81</v>
      </c>
      <c r="BU1" s="8" t="s">
        <v>82</v>
      </c>
      <c r="BV1" s="8" t="s">
        <v>83</v>
      </c>
      <c r="BW1" s="8" t="s">
        <v>84</v>
      </c>
      <c r="BX1" s="8" t="s">
        <v>85</v>
      </c>
      <c r="BY1" s="8" t="s">
        <v>86</v>
      </c>
      <c r="BZ1" s="8" t="s">
        <v>87</v>
      </c>
      <c r="CA1" s="8" t="s">
        <v>88</v>
      </c>
      <c r="CB1" s="8" t="s">
        <v>89</v>
      </c>
      <c r="CC1" s="8" t="s">
        <v>90</v>
      </c>
      <c r="CD1" s="8" t="s">
        <v>91</v>
      </c>
      <c r="CE1" s="8" t="s">
        <v>92</v>
      </c>
      <c r="CF1" s="8" t="s">
        <v>93</v>
      </c>
      <c r="CG1" s="8" t="s">
        <v>94</v>
      </c>
      <c r="CH1" s="8" t="s">
        <v>95</v>
      </c>
    </row>
    <row r="2" customFormat="false" ht="14.5" hidden="false" customHeight="false" outlineLevel="0" collapsed="false">
      <c r="A2" s="11" t="s">
        <v>100</v>
      </c>
      <c r="B2" s="12" t="n">
        <v>0.57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 t="n">
        <v>4.15335463258786</v>
      </c>
      <c r="T2" s="16"/>
      <c r="U2" s="16" t="s">
        <v>101</v>
      </c>
      <c r="V2" s="16"/>
      <c r="W2" s="16"/>
      <c r="X2" s="16"/>
      <c r="Y2" s="16"/>
      <c r="Z2" s="16"/>
      <c r="AA2" s="16"/>
      <c r="AB2" s="16"/>
      <c r="AC2" s="16" t="s">
        <v>101</v>
      </c>
      <c r="AD2" s="16"/>
      <c r="AE2" s="16" t="s">
        <v>101</v>
      </c>
      <c r="AF2" s="16"/>
      <c r="AG2" s="16"/>
      <c r="AH2" s="16"/>
      <c r="AI2" s="16"/>
      <c r="AJ2" s="16" t="s">
        <v>101</v>
      </c>
      <c r="AK2" s="16"/>
      <c r="AL2" s="16"/>
      <c r="AM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 t="n">
        <v>0.319488817891374</v>
      </c>
      <c r="BQ2" s="16" t="n">
        <v>5.11182108626198</v>
      </c>
      <c r="BR2" s="23" t="n">
        <v>75.3993610223642</v>
      </c>
      <c r="BS2" s="16"/>
      <c r="BT2" s="16"/>
      <c r="BU2" s="16"/>
      <c r="BV2" s="16"/>
      <c r="BW2" s="16"/>
      <c r="BX2" s="16"/>
      <c r="BY2" s="16"/>
      <c r="BZ2" s="16"/>
      <c r="CA2" s="16"/>
      <c r="CB2" s="16" t="n">
        <v>13.7380191693291</v>
      </c>
      <c r="CC2" s="16"/>
      <c r="CD2" s="16" t="n">
        <v>1.2779552715655</v>
      </c>
      <c r="CE2" s="16" t="s">
        <v>101</v>
      </c>
      <c r="CF2" s="16" t="s">
        <v>101</v>
      </c>
      <c r="CG2" s="16"/>
      <c r="CH2" s="16"/>
    </row>
    <row r="3" customFormat="false" ht="14.5" hidden="false" customHeight="false" outlineLevel="0" collapsed="false">
      <c r="A3" s="11" t="s">
        <v>105</v>
      </c>
      <c r="B3" s="12" t="n">
        <v>2.06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 t="n">
        <v>4.97835497835498</v>
      </c>
      <c r="T3" s="16"/>
      <c r="U3" s="16" t="n">
        <v>0.216450216450216</v>
      </c>
      <c r="V3" s="16" t="n">
        <v>0.649350649350649</v>
      </c>
      <c r="W3" s="16"/>
      <c r="X3" s="16"/>
      <c r="Y3" s="16"/>
      <c r="Z3" s="16"/>
      <c r="AA3" s="16"/>
      <c r="AB3" s="16"/>
      <c r="AC3" s="16" t="n">
        <v>0.649350649350649</v>
      </c>
      <c r="AD3" s="16"/>
      <c r="AE3" s="16" t="n">
        <v>0.649350649350649</v>
      </c>
      <c r="AF3" s="16"/>
      <c r="AG3" s="16" t="s">
        <v>104</v>
      </c>
      <c r="AH3" s="16"/>
      <c r="AI3" s="16"/>
      <c r="AJ3" s="16" t="s">
        <v>101</v>
      </c>
      <c r="AK3" s="16" t="s">
        <v>104</v>
      </c>
      <c r="AL3" s="16"/>
      <c r="AM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 t="n">
        <v>0.649350649350649</v>
      </c>
      <c r="BQ3" s="16" t="n">
        <v>13.8528138528139</v>
      </c>
      <c r="BR3" s="23" t="n">
        <v>56.9264069264069</v>
      </c>
      <c r="BS3" s="16"/>
      <c r="BT3" s="16"/>
      <c r="BU3" s="16"/>
      <c r="BV3" s="16"/>
      <c r="BW3" s="16"/>
      <c r="BX3" s="16"/>
      <c r="BY3" s="16"/>
      <c r="BZ3" s="16" t="s">
        <v>101</v>
      </c>
      <c r="CA3" s="16"/>
      <c r="CB3" s="16" t="n">
        <v>12.5541125541126</v>
      </c>
      <c r="CC3" s="16"/>
      <c r="CD3" s="16" t="n">
        <v>8.44155844155844</v>
      </c>
      <c r="CE3" s="16" t="n">
        <v>0.432900432900433</v>
      </c>
      <c r="CF3" s="16"/>
      <c r="CG3" s="16"/>
      <c r="CH3" s="16"/>
    </row>
    <row r="4" customFormat="false" ht="14.5" hidden="false" customHeight="false" outlineLevel="0" collapsed="false">
      <c r="A4" s="11" t="s">
        <v>106</v>
      </c>
      <c r="B4" s="12" t="n">
        <v>3.56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 t="n">
        <v>0.867052023121387</v>
      </c>
      <c r="T4" s="16"/>
      <c r="U4" s="16"/>
      <c r="V4" s="16"/>
      <c r="W4" s="16"/>
      <c r="X4" s="16"/>
      <c r="Y4" s="16"/>
      <c r="Z4" s="16" t="n">
        <v>0.289017341040462</v>
      </c>
      <c r="AA4" s="16"/>
      <c r="AB4" s="16"/>
      <c r="AC4" s="16" t="n">
        <v>0.289017341040462</v>
      </c>
      <c r="AD4" s="16"/>
      <c r="AE4" s="16" t="n">
        <v>0.578034682080925</v>
      </c>
      <c r="AF4" s="16"/>
      <c r="AG4" s="16"/>
      <c r="AH4" s="16"/>
      <c r="AI4" s="16"/>
      <c r="AJ4" s="16"/>
      <c r="AK4" s="16"/>
      <c r="AL4" s="16"/>
      <c r="AM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 t="n">
        <v>0.289017341040462</v>
      </c>
      <c r="BQ4" s="16" t="n">
        <v>7.51445086705202</v>
      </c>
      <c r="BR4" s="23" t="n">
        <v>79.7687861271676</v>
      </c>
      <c r="BS4" s="16"/>
      <c r="BT4" s="16"/>
      <c r="BU4" s="16"/>
      <c r="BV4" s="16"/>
      <c r="BW4" s="16"/>
      <c r="BX4" s="16"/>
      <c r="BY4" s="16"/>
      <c r="BZ4" s="16"/>
      <c r="CA4" s="16"/>
      <c r="CB4" s="16" t="n">
        <v>8.38150289017341</v>
      </c>
      <c r="CC4" s="16"/>
      <c r="CD4" s="16" t="n">
        <v>2.02312138728324</v>
      </c>
      <c r="CE4" s="16" t="s">
        <v>101</v>
      </c>
      <c r="CF4" s="16"/>
      <c r="CG4" s="16"/>
      <c r="CH4" s="16"/>
    </row>
    <row r="5" customFormat="false" ht="14.5" hidden="false" customHeight="false" outlineLevel="0" collapsed="false">
      <c r="A5" s="11" t="s">
        <v>107</v>
      </c>
      <c r="B5" s="12" t="n">
        <v>6.58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 t="n">
        <v>7.47663551401869</v>
      </c>
      <c r="T5" s="16"/>
      <c r="U5" s="16" t="n">
        <v>0.623052959501558</v>
      </c>
      <c r="V5" s="16"/>
      <c r="W5" s="16"/>
      <c r="X5" s="16"/>
      <c r="Y5" s="16"/>
      <c r="Z5" s="16"/>
      <c r="AA5" s="16"/>
      <c r="AB5" s="16"/>
      <c r="AC5" s="16" t="s">
        <v>101</v>
      </c>
      <c r="AD5" s="16"/>
      <c r="AE5" s="16" t="s">
        <v>101</v>
      </c>
      <c r="AF5" s="16"/>
      <c r="AG5" s="16"/>
      <c r="AH5" s="16"/>
      <c r="AI5" s="16"/>
      <c r="AJ5" s="16"/>
      <c r="AK5" s="16"/>
      <c r="AL5" s="16"/>
      <c r="AM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 t="n">
        <v>12.1495327102804</v>
      </c>
      <c r="BR5" s="23" t="n">
        <v>67.2897196261682</v>
      </c>
      <c r="BS5" s="16"/>
      <c r="BT5" s="16"/>
      <c r="BU5" s="16"/>
      <c r="BV5" s="16"/>
      <c r="BW5" s="16"/>
      <c r="BX5" s="16"/>
      <c r="BY5" s="16"/>
      <c r="BZ5" s="16"/>
      <c r="CA5" s="16"/>
      <c r="CB5" s="16" t="n">
        <v>8.41121495327103</v>
      </c>
      <c r="CC5" s="16"/>
      <c r="CD5" s="16" t="n">
        <v>4.04984423676012</v>
      </c>
      <c r="CE5" s="16" t="s">
        <v>101</v>
      </c>
      <c r="CF5" s="16"/>
      <c r="CG5" s="16"/>
      <c r="CH5" s="16"/>
    </row>
    <row r="6" customFormat="false" ht="14.5" hidden="false" customHeight="false" outlineLevel="0" collapsed="false">
      <c r="A6" s="11" t="s">
        <v>108</v>
      </c>
      <c r="B6" s="12" t="n">
        <v>8.06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 t="n">
        <v>4.1994750656168</v>
      </c>
      <c r="T6" s="16"/>
      <c r="U6" s="16" t="n">
        <v>0.26246719160105</v>
      </c>
      <c r="V6" s="16"/>
      <c r="W6" s="16"/>
      <c r="X6" s="16"/>
      <c r="Y6" s="16"/>
      <c r="Z6" s="16"/>
      <c r="AA6" s="16"/>
      <c r="AB6" s="16"/>
      <c r="AC6" s="16" t="s">
        <v>101</v>
      </c>
      <c r="AD6" s="16"/>
      <c r="AE6" s="16" t="n">
        <v>0.5249343832021</v>
      </c>
      <c r="AF6" s="16" t="s">
        <v>101</v>
      </c>
      <c r="AG6" s="16"/>
      <c r="AH6" s="16"/>
      <c r="AI6" s="16"/>
      <c r="AJ6" s="16"/>
      <c r="AK6" s="16"/>
      <c r="AL6" s="16"/>
      <c r="AM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 t="n">
        <v>3.1496062992126</v>
      </c>
      <c r="BR6" s="23" t="n">
        <v>80.3149606299213</v>
      </c>
      <c r="BS6" s="16"/>
      <c r="BT6" s="16"/>
      <c r="BU6" s="16"/>
      <c r="BV6" s="16"/>
      <c r="BW6" s="16"/>
      <c r="BX6" s="16"/>
      <c r="BY6" s="16"/>
      <c r="BZ6" s="16" t="s">
        <v>101</v>
      </c>
      <c r="CA6" s="16"/>
      <c r="CB6" s="16" t="n">
        <v>9.71128608923885</v>
      </c>
      <c r="CC6" s="16"/>
      <c r="CD6" s="16" t="n">
        <v>1.5748031496063</v>
      </c>
      <c r="CE6" s="16" t="n">
        <v>0.26246719160105</v>
      </c>
      <c r="CF6" s="16" t="s">
        <v>101</v>
      </c>
      <c r="CG6" s="16"/>
      <c r="CH6" s="16"/>
    </row>
    <row r="7" customFormat="false" ht="14.5" hidden="false" customHeight="false" outlineLevel="0" collapsed="false">
      <c r="A7" s="11" t="s">
        <v>109</v>
      </c>
      <c r="B7" s="12" t="n">
        <v>9.56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 t="n">
        <v>5.92417061611374</v>
      </c>
      <c r="T7" s="16"/>
      <c r="U7" s="16" t="s">
        <v>104</v>
      </c>
      <c r="V7" s="16"/>
      <c r="W7" s="16"/>
      <c r="X7" s="16"/>
      <c r="Y7" s="16"/>
      <c r="Z7" s="16"/>
      <c r="AA7" s="16"/>
      <c r="AB7" s="16"/>
      <c r="AC7" s="16" t="n">
        <v>0.23696682464455</v>
      </c>
      <c r="AD7" s="16"/>
      <c r="AE7" s="16" t="n">
        <v>1.8957345971564</v>
      </c>
      <c r="AF7" s="16"/>
      <c r="AG7" s="16"/>
      <c r="AH7" s="16"/>
      <c r="AI7" s="16"/>
      <c r="AJ7" s="16" t="s">
        <v>101</v>
      </c>
      <c r="AK7" s="16"/>
      <c r="AL7" s="16"/>
      <c r="AM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 t="n">
        <v>0.4739336492891</v>
      </c>
      <c r="BQ7" s="16" t="n">
        <v>18.4834123222749</v>
      </c>
      <c r="BR7" s="23" t="n">
        <v>20.8530805687204</v>
      </c>
      <c r="BS7" s="16"/>
      <c r="BT7" s="16"/>
      <c r="BU7" s="16"/>
      <c r="BV7" s="16"/>
      <c r="BW7" s="16"/>
      <c r="BX7" s="16"/>
      <c r="BY7" s="16"/>
      <c r="BZ7" s="16" t="s">
        <v>101</v>
      </c>
      <c r="CA7" s="16"/>
      <c r="CB7" s="16" t="n">
        <v>37.2037914691943</v>
      </c>
      <c r="CC7" s="16"/>
      <c r="CD7" s="16" t="n">
        <v>13.0331753554502</v>
      </c>
      <c r="CE7" s="16" t="n">
        <v>1.8957345971564</v>
      </c>
      <c r="CF7" s="16"/>
      <c r="CG7" s="16"/>
      <c r="CH7" s="16"/>
    </row>
    <row r="8" customFormat="false" ht="14.5" hidden="false" customHeight="false" outlineLevel="0" collapsed="false">
      <c r="A8" s="11" t="s">
        <v>110</v>
      </c>
      <c r="B8" s="12" t="n">
        <v>16.05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 t="n">
        <v>1.99430199430199</v>
      </c>
      <c r="T8" s="16"/>
      <c r="U8" s="16" t="s">
        <v>101</v>
      </c>
      <c r="V8" s="16"/>
      <c r="W8" s="16"/>
      <c r="X8" s="16"/>
      <c r="Y8" s="16"/>
      <c r="Z8" s="16"/>
      <c r="AA8" s="16"/>
      <c r="AB8" s="16"/>
      <c r="AC8" s="16" t="s">
        <v>101</v>
      </c>
      <c r="AD8" s="16"/>
      <c r="AE8" s="16" t="n">
        <v>0.56980056980057</v>
      </c>
      <c r="AF8" s="16" t="s">
        <v>101</v>
      </c>
      <c r="AG8" s="16"/>
      <c r="AH8" s="16"/>
      <c r="AI8" s="16"/>
      <c r="AJ8" s="16"/>
      <c r="AK8" s="16"/>
      <c r="AL8" s="16"/>
      <c r="AM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 t="n">
        <v>0.56980056980057</v>
      </c>
      <c r="BQ8" s="16" t="n">
        <v>11.3960113960114</v>
      </c>
      <c r="BR8" s="23" t="n">
        <v>67.5213675213675</v>
      </c>
      <c r="BS8" s="16"/>
      <c r="BT8" s="16"/>
      <c r="BU8" s="16"/>
      <c r="BV8" s="16"/>
      <c r="BW8" s="16"/>
      <c r="BX8" s="16"/>
      <c r="BY8" s="16"/>
      <c r="BZ8" s="16" t="s">
        <v>101</v>
      </c>
      <c r="CA8" s="16"/>
      <c r="CB8" s="16" t="n">
        <v>12.8205128205128</v>
      </c>
      <c r="CC8" s="16"/>
      <c r="CD8" s="16" t="n">
        <v>4.55840455840456</v>
      </c>
      <c r="CE8" s="16" t="n">
        <v>0.56980056980057</v>
      </c>
      <c r="CF8" s="16" t="s">
        <v>101</v>
      </c>
      <c r="CG8" s="16"/>
      <c r="CH8" s="16"/>
    </row>
    <row r="9" customFormat="false" ht="14.5" hidden="false" customHeight="false" outlineLevel="0" collapsed="false">
      <c r="A9" s="11" t="s">
        <v>112</v>
      </c>
      <c r="B9" s="12" t="n">
        <v>17.55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 t="n">
        <v>3.18302387267904</v>
      </c>
      <c r="T9" s="16"/>
      <c r="U9" s="16"/>
      <c r="V9" s="16"/>
      <c r="W9" s="16"/>
      <c r="X9" s="16"/>
      <c r="Y9" s="16"/>
      <c r="Z9" s="16"/>
      <c r="AA9" s="16"/>
      <c r="AB9" s="16"/>
      <c r="AC9" s="16" t="s">
        <v>101</v>
      </c>
      <c r="AD9" s="16"/>
      <c r="AE9" s="16" t="n">
        <v>0.530503978779841</v>
      </c>
      <c r="AF9" s="16"/>
      <c r="AG9" s="16"/>
      <c r="AH9" s="16"/>
      <c r="AI9" s="16"/>
      <c r="AJ9" s="16"/>
      <c r="AK9" s="16"/>
      <c r="AL9" s="16"/>
      <c r="AM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 t="s">
        <v>101</v>
      </c>
      <c r="BP9" s="16" t="n">
        <v>0.26525198938992</v>
      </c>
      <c r="BQ9" s="16" t="n">
        <v>9.28381962864722</v>
      </c>
      <c r="BR9" s="23" t="n">
        <v>70.026525198939</v>
      </c>
      <c r="BS9" s="16"/>
      <c r="BT9" s="16"/>
      <c r="BU9" s="16"/>
      <c r="BV9" s="16"/>
      <c r="BW9" s="16"/>
      <c r="BX9" s="16"/>
      <c r="BY9" s="16"/>
      <c r="BZ9" s="16"/>
      <c r="CA9" s="16"/>
      <c r="CB9" s="16" t="n">
        <v>12.9973474801061</v>
      </c>
      <c r="CC9" s="16"/>
      <c r="CD9" s="16" t="n">
        <v>3.71352785145889</v>
      </c>
      <c r="CE9" s="16" t="s">
        <v>101</v>
      </c>
      <c r="CF9" s="16"/>
      <c r="CG9" s="16"/>
      <c r="CH9" s="16"/>
    </row>
    <row r="10" customFormat="false" ht="14.5" hidden="false" customHeight="false" outlineLevel="0" collapsed="false">
      <c r="A10" s="11" t="s">
        <v>113</v>
      </c>
      <c r="B10" s="12" t="n">
        <v>19.05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 t="n">
        <v>0.289855072463768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 t="n">
        <v>0</v>
      </c>
      <c r="AF10" s="16"/>
      <c r="AG10" s="16"/>
      <c r="AH10" s="16"/>
      <c r="AI10" s="16"/>
      <c r="AJ10" s="16"/>
      <c r="AK10" s="16"/>
      <c r="AL10" s="16"/>
      <c r="AM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 t="s">
        <v>101</v>
      </c>
      <c r="BN10" s="16"/>
      <c r="BO10" s="16"/>
      <c r="BP10" s="16"/>
      <c r="BQ10" s="16" t="n">
        <v>4.34782608695652</v>
      </c>
      <c r="BR10" s="23" t="n">
        <v>79.7101449275362</v>
      </c>
      <c r="BS10" s="16"/>
      <c r="BT10" s="16"/>
      <c r="BU10" s="16"/>
      <c r="BV10" s="16"/>
      <c r="BW10" s="16"/>
      <c r="BX10" s="16"/>
      <c r="BY10" s="16"/>
      <c r="BZ10" s="16"/>
      <c r="CA10" s="16"/>
      <c r="CB10" s="16" t="n">
        <v>14.2028985507246</v>
      </c>
      <c r="CC10" s="16"/>
      <c r="CD10" s="16" t="n">
        <v>1.44927536231884</v>
      </c>
      <c r="CE10" s="16" t="s">
        <v>101</v>
      </c>
      <c r="CF10" s="16"/>
      <c r="CG10" s="16"/>
      <c r="CH10" s="16"/>
    </row>
    <row r="11" customFormat="false" ht="14.5" hidden="false" customHeight="false" outlineLevel="0" collapsed="false">
      <c r="A11" s="11" t="s">
        <v>114</v>
      </c>
      <c r="B11" s="12" t="n">
        <v>25.55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 t="n">
        <v>0.520833333333333</v>
      </c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 t="n">
        <v>0</v>
      </c>
      <c r="AF11" s="16"/>
      <c r="AG11" s="16"/>
      <c r="AH11" s="16"/>
      <c r="AI11" s="16"/>
      <c r="AJ11" s="16"/>
      <c r="AK11" s="16"/>
      <c r="AL11" s="16"/>
      <c r="AM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 t="n">
        <v>0.260416666666667</v>
      </c>
      <c r="BN11" s="16"/>
      <c r="BO11" s="16"/>
      <c r="BP11" s="16" t="n">
        <v>0.260416666666667</v>
      </c>
      <c r="BQ11" s="16" t="n">
        <v>4.42708333333333</v>
      </c>
      <c r="BR11" s="23" t="n">
        <v>90.625</v>
      </c>
      <c r="BS11" s="16"/>
      <c r="BT11" s="16"/>
      <c r="BU11" s="16"/>
      <c r="BV11" s="16"/>
      <c r="BW11" s="16"/>
      <c r="BX11" s="16"/>
      <c r="BY11" s="16"/>
      <c r="BZ11" s="16"/>
      <c r="CA11" s="16"/>
      <c r="CB11" s="16" t="n">
        <v>3.38541666666667</v>
      </c>
      <c r="CC11" s="16"/>
      <c r="CD11" s="16" t="n">
        <v>0.520833333333333</v>
      </c>
      <c r="CE11" s="16"/>
      <c r="CG11" s="16"/>
      <c r="CH11" s="16"/>
    </row>
    <row r="12" customFormat="false" ht="14.5" hidden="false" customHeight="false" outlineLevel="0" collapsed="false">
      <c r="A12" s="11" t="s">
        <v>115</v>
      </c>
      <c r="B12" s="12" t="n">
        <v>27.05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 t="s">
        <v>104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 t="n">
        <v>0</v>
      </c>
      <c r="AF12" s="16"/>
      <c r="AG12" s="16"/>
      <c r="AH12" s="16"/>
      <c r="AI12" s="16"/>
      <c r="AJ12" s="16"/>
      <c r="AK12" s="16"/>
      <c r="AL12" s="16"/>
      <c r="AM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 t="n">
        <v>0.23094688221709</v>
      </c>
      <c r="BQ12" s="16" t="n">
        <v>2.77136258660508</v>
      </c>
      <c r="BR12" s="23" t="n">
        <v>95.6120092378753</v>
      </c>
      <c r="BS12" s="16"/>
      <c r="BT12" s="16"/>
      <c r="BU12" s="16"/>
      <c r="BV12" s="16"/>
      <c r="BW12" s="16"/>
      <c r="BX12" s="16"/>
      <c r="BY12" s="16"/>
      <c r="BZ12" s="16"/>
      <c r="CA12" s="16"/>
      <c r="CB12" s="16" t="n">
        <v>1.38568129330254</v>
      </c>
      <c r="CC12" s="16"/>
      <c r="CD12" s="16"/>
      <c r="CE12" s="16"/>
      <c r="CG12" s="16"/>
      <c r="CH12" s="16"/>
    </row>
    <row r="13" customFormat="false" ht="14.5" hidden="false" customHeight="false" outlineLevel="0" collapsed="false">
      <c r="A13" s="11" t="s">
        <v>116</v>
      </c>
      <c r="B13" s="12" t="n">
        <v>28.55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 t="n">
        <v>0.623052959501558</v>
      </c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 t="n">
        <v>2.18068535825545</v>
      </c>
      <c r="AF13" s="16"/>
      <c r="AG13" s="16"/>
      <c r="AH13" s="16"/>
      <c r="AI13" s="16"/>
      <c r="AJ13" s="16"/>
      <c r="AK13" s="16"/>
      <c r="AL13" s="16"/>
      <c r="AM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 t="n">
        <v>0.311526479750779</v>
      </c>
      <c r="BQ13" s="16" t="n">
        <v>3.42679127725857</v>
      </c>
      <c r="BR13" s="23" t="n">
        <v>82.5545171339564</v>
      </c>
      <c r="BS13" s="16"/>
      <c r="BT13" s="16"/>
      <c r="BU13" s="16"/>
      <c r="BV13" s="16"/>
      <c r="BW13" s="16"/>
      <c r="BX13" s="16"/>
      <c r="BY13" s="16"/>
      <c r="BZ13" s="16"/>
      <c r="CA13" s="16"/>
      <c r="CB13" s="16" t="n">
        <v>10.2803738317757</v>
      </c>
      <c r="CC13" s="16"/>
      <c r="CD13" s="16" t="n">
        <v>0.623052959501558</v>
      </c>
      <c r="CE13" s="16" t="s">
        <v>101</v>
      </c>
      <c r="CG13" s="16"/>
      <c r="CH13" s="16"/>
    </row>
    <row r="14" customFormat="false" ht="14.5" hidden="false" customHeight="false" outlineLevel="0" collapsed="false">
      <c r="A14" s="11" t="s">
        <v>117</v>
      </c>
      <c r="B14" s="12" t="n">
        <v>35.06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 t="s">
        <v>104</v>
      </c>
      <c r="T14" s="16"/>
      <c r="U14" s="16"/>
      <c r="V14" s="16"/>
      <c r="W14" s="16"/>
      <c r="X14" s="16"/>
      <c r="Y14" s="16"/>
      <c r="Z14" s="16"/>
      <c r="AA14" s="16"/>
      <c r="AB14" s="16"/>
      <c r="AC14" s="16" t="n">
        <v>0.298507462686567</v>
      </c>
      <c r="AD14" s="16"/>
      <c r="AE14" s="16" t="s">
        <v>101</v>
      </c>
      <c r="AF14" s="16"/>
      <c r="AG14" s="16"/>
      <c r="AH14" s="16"/>
      <c r="AI14" s="16"/>
      <c r="AJ14" s="16" t="s">
        <v>101</v>
      </c>
      <c r="AK14" s="16"/>
      <c r="AL14" s="16"/>
      <c r="AM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 t="n">
        <v>4.47761194029851</v>
      </c>
      <c r="BR14" s="23" t="n">
        <v>92.2388059701493</v>
      </c>
      <c r="BS14" s="16"/>
      <c r="BT14" s="16"/>
      <c r="BU14" s="16"/>
      <c r="BV14" s="16"/>
      <c r="BW14" s="16"/>
      <c r="BX14" s="16"/>
      <c r="BY14" s="16"/>
      <c r="BZ14" s="16"/>
      <c r="CA14" s="16"/>
      <c r="CB14" s="16" t="n">
        <v>2.38805970149254</v>
      </c>
      <c r="CC14" s="16"/>
      <c r="CD14" s="16" t="n">
        <v>0.597014925373134</v>
      </c>
      <c r="CE14" s="16" t="s">
        <v>101</v>
      </c>
      <c r="CG14" s="16"/>
      <c r="CH14" s="16"/>
    </row>
    <row r="15" customFormat="false" ht="14.5" hidden="false" customHeight="false" outlineLevel="0" collapsed="false">
      <c r="A15" s="11" t="s">
        <v>118</v>
      </c>
      <c r="B15" s="12" t="n">
        <v>36.5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 t="s">
        <v>101</v>
      </c>
      <c r="AA15" s="16"/>
      <c r="AB15" s="16"/>
      <c r="AC15" s="16"/>
      <c r="AD15" s="16"/>
      <c r="AE15" s="16" t="n">
        <v>2.24719101123596</v>
      </c>
      <c r="AF15" s="16"/>
      <c r="AG15" s="16"/>
      <c r="AH15" s="16"/>
      <c r="AI15" s="16"/>
      <c r="AJ15" s="16"/>
      <c r="AK15" s="16"/>
      <c r="AL15" s="16"/>
      <c r="AM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 t="s">
        <v>101</v>
      </c>
      <c r="BQ15" s="16" t="n">
        <v>3.37078651685393</v>
      </c>
      <c r="BR15" s="23" t="n">
        <v>88.0149812734082</v>
      </c>
      <c r="BS15" s="16"/>
      <c r="BT15" s="16"/>
      <c r="BU15" s="16"/>
      <c r="BV15" s="16"/>
      <c r="BW15" s="16"/>
      <c r="BX15" s="16"/>
      <c r="BY15" s="16"/>
      <c r="BZ15" s="16"/>
      <c r="CA15" s="16"/>
      <c r="CB15" s="16" t="n">
        <v>2.99625468164794</v>
      </c>
      <c r="CC15" s="16"/>
      <c r="CD15" s="16" t="n">
        <v>3.37078651685393</v>
      </c>
      <c r="CE15" s="16" t="s">
        <v>101</v>
      </c>
      <c r="CG15" s="16"/>
      <c r="CH15" s="16"/>
    </row>
    <row r="16" customFormat="false" ht="14.5" hidden="false" customHeight="false" outlineLevel="0" collapsed="false">
      <c r="A16" s="11" t="s">
        <v>119</v>
      </c>
      <c r="B16" s="12" t="n">
        <v>38.06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 t="n">
        <v>0.2710027100271</v>
      </c>
      <c r="T16" s="16"/>
      <c r="U16" s="16"/>
      <c r="V16" s="16"/>
      <c r="W16" s="16"/>
      <c r="X16" s="16"/>
      <c r="Y16" s="16"/>
      <c r="Z16" s="16"/>
      <c r="AA16" s="16"/>
      <c r="AB16" s="16"/>
      <c r="AC16" s="16" t="s">
        <v>101</v>
      </c>
      <c r="AD16" s="16"/>
      <c r="AE16" s="16" t="s">
        <v>101</v>
      </c>
      <c r="AF16" s="16"/>
      <c r="AG16" s="16"/>
      <c r="AH16" s="16"/>
      <c r="AI16" s="16"/>
      <c r="AJ16" s="16"/>
      <c r="AK16" s="16"/>
      <c r="AL16" s="16"/>
      <c r="AM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 t="n">
        <v>0.542005420054201</v>
      </c>
      <c r="BN16" s="16"/>
      <c r="BO16" s="16"/>
      <c r="BP16" s="16" t="n">
        <v>0.542005420054201</v>
      </c>
      <c r="BQ16" s="16" t="n">
        <v>4.87804878048781</v>
      </c>
      <c r="BR16" s="23" t="n">
        <v>88.6178861788618</v>
      </c>
      <c r="BS16" s="16"/>
      <c r="BT16" s="16"/>
      <c r="BU16" s="16"/>
      <c r="BV16" s="16"/>
      <c r="BW16" s="16"/>
      <c r="BX16" s="16"/>
      <c r="BY16" s="16"/>
      <c r="BZ16" s="16"/>
      <c r="CA16" s="16"/>
      <c r="CB16" s="16" t="n">
        <v>3.2520325203252</v>
      </c>
      <c r="CC16" s="16"/>
      <c r="CD16" s="16" t="n">
        <v>1.8970189701897</v>
      </c>
      <c r="CE16" s="16" t="s">
        <v>101</v>
      </c>
      <c r="CG16" s="16"/>
      <c r="CH16" s="16"/>
    </row>
    <row r="17" customFormat="false" ht="14.5" hidden="false" customHeight="false" outlineLevel="0" collapsed="false">
      <c r="A17" s="11" t="s">
        <v>120</v>
      </c>
      <c r="B17" s="12" t="n">
        <v>44.56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 t="n">
        <v>0.341296928327645</v>
      </c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 t="n">
        <v>0.68259385665529</v>
      </c>
      <c r="AF17" s="16"/>
      <c r="AG17" s="16"/>
      <c r="AH17" s="16"/>
      <c r="AI17" s="16"/>
      <c r="AJ17" s="16"/>
      <c r="AK17" s="16"/>
      <c r="AL17" s="16"/>
      <c r="AM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 t="n">
        <v>14.6757679180887</v>
      </c>
      <c r="BR17" s="23" t="n">
        <v>74.061433447099</v>
      </c>
      <c r="BS17" s="16"/>
      <c r="BT17" s="16"/>
      <c r="BU17" s="16"/>
      <c r="BV17" s="16"/>
      <c r="BW17" s="16"/>
      <c r="BX17" s="16"/>
      <c r="BY17" s="16"/>
      <c r="BZ17" s="16"/>
      <c r="CA17" s="16"/>
      <c r="CB17" s="16" t="n">
        <v>8.87372013651877</v>
      </c>
      <c r="CC17" s="16"/>
      <c r="CD17" s="16" t="n">
        <v>1.36518771331058</v>
      </c>
      <c r="CE17" s="16"/>
      <c r="CG17" s="16"/>
      <c r="CH17" s="16"/>
    </row>
    <row r="18" customFormat="false" ht="14.5" hidden="false" customHeight="false" outlineLevel="0" collapsed="false">
      <c r="A18" s="11" t="s">
        <v>122</v>
      </c>
      <c r="B18" s="12" t="n">
        <v>46.06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 t="n">
        <v>1.49700598802395</v>
      </c>
      <c r="T18" s="16" t="n">
        <v>0.29940119760479</v>
      </c>
      <c r="U18" s="16"/>
      <c r="V18" s="16"/>
      <c r="W18" s="16"/>
      <c r="X18" s="16"/>
      <c r="Y18" s="16"/>
      <c r="Z18" s="16"/>
      <c r="AA18" s="16"/>
      <c r="AB18" s="16"/>
      <c r="AC18" s="16" t="n">
        <v>0.598802395209581</v>
      </c>
      <c r="AD18" s="16"/>
      <c r="AE18" s="16" t="n">
        <v>0.29940119760479</v>
      </c>
      <c r="AF18" s="16"/>
      <c r="AG18" s="16"/>
      <c r="AH18" s="16"/>
      <c r="AI18" s="16"/>
      <c r="AJ18" s="16"/>
      <c r="AK18" s="16"/>
      <c r="AL18" s="16"/>
      <c r="AM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23" t="n">
        <v>87.4251497005988</v>
      </c>
      <c r="BR18" s="16" t="n">
        <v>3.29341317365269</v>
      </c>
      <c r="BS18" s="16"/>
      <c r="BT18" s="16"/>
      <c r="BU18" s="16"/>
      <c r="BV18" s="16"/>
      <c r="BW18" s="16"/>
      <c r="BX18" s="16"/>
      <c r="BY18" s="16"/>
      <c r="BZ18" s="16"/>
      <c r="CA18" s="16"/>
      <c r="CB18" s="16" t="n">
        <v>4.19161676646707</v>
      </c>
      <c r="CC18" s="16"/>
      <c r="CD18" s="16" t="n">
        <v>2.39520958083832</v>
      </c>
      <c r="CE18" s="16"/>
      <c r="CG18" s="16"/>
      <c r="CH18" s="16"/>
    </row>
    <row r="19" customFormat="false" ht="14.5" hidden="false" customHeight="false" outlineLevel="0" collapsed="false">
      <c r="A19" s="11" t="s">
        <v>123</v>
      </c>
      <c r="B19" s="12" t="n">
        <v>47.48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 t="n">
        <v>8.33333333333333</v>
      </c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 t="s">
        <v>101</v>
      </c>
      <c r="AF19" s="16"/>
      <c r="AG19" s="16"/>
      <c r="AH19" s="16"/>
      <c r="AI19" s="16"/>
      <c r="AJ19" s="16"/>
      <c r="AK19" s="16"/>
      <c r="AL19" s="16"/>
      <c r="AM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 t="n">
        <v>37.7450980392157</v>
      </c>
      <c r="BL19" s="16" t="n">
        <v>5.3921568627451</v>
      </c>
      <c r="BM19" s="16"/>
      <c r="BN19" s="16"/>
      <c r="BO19" s="16"/>
      <c r="BP19" s="16"/>
      <c r="BQ19" s="16" t="n">
        <v>41.6666666666667</v>
      </c>
      <c r="BR19" s="16" t="n">
        <v>2.94117647058823</v>
      </c>
      <c r="BS19" s="16"/>
      <c r="BT19" s="16"/>
      <c r="BU19" s="16"/>
      <c r="BV19" s="16"/>
      <c r="BW19" s="16"/>
      <c r="BX19" s="16"/>
      <c r="BY19" s="16"/>
      <c r="BZ19" s="16"/>
      <c r="CA19" s="16"/>
      <c r="CB19" s="16" t="n">
        <v>1.96078431372549</v>
      </c>
      <c r="CC19" s="16"/>
      <c r="CD19" s="16" t="n">
        <v>1.96078431372549</v>
      </c>
      <c r="CE19" s="16"/>
      <c r="CG19" s="16"/>
      <c r="CH19" s="16"/>
    </row>
    <row r="20" customFormat="false" ht="14.5" hidden="false" customHeight="false" outlineLevel="0" collapsed="false">
      <c r="A20" s="11" t="s">
        <v>125</v>
      </c>
      <c r="B20" s="12" t="n">
        <v>54.56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 t="n">
        <v>12.0967741935484</v>
      </c>
      <c r="T20" s="16"/>
      <c r="U20" s="16" t="n">
        <v>0.403225806451613</v>
      </c>
      <c r="V20" s="16"/>
      <c r="W20" s="16"/>
      <c r="X20" s="16"/>
      <c r="Y20" s="16"/>
      <c r="Z20" s="16"/>
      <c r="AA20" s="16"/>
      <c r="AB20" s="16"/>
      <c r="AC20" s="16" t="n">
        <v>1.20967741935484</v>
      </c>
      <c r="AD20" s="16"/>
      <c r="AE20" s="16" t="n">
        <v>0.403225806451613</v>
      </c>
      <c r="AF20" s="16"/>
      <c r="AG20" s="16"/>
      <c r="AH20" s="16"/>
      <c r="AI20" s="16"/>
      <c r="AJ20" s="16"/>
      <c r="AK20" s="16"/>
      <c r="AL20" s="16"/>
      <c r="AM20" s="16"/>
      <c r="AO20" s="16"/>
      <c r="AP20" s="16"/>
      <c r="AQ20" s="16"/>
      <c r="AR20" s="16"/>
      <c r="AS20" s="16" t="n">
        <v>1.61290322580645</v>
      </c>
      <c r="AT20" s="16"/>
      <c r="AU20" s="16"/>
      <c r="AV20" s="16"/>
      <c r="AW20" s="16" t="n">
        <v>0.403225806451613</v>
      </c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 t="n">
        <v>46.3709677419355</v>
      </c>
      <c r="BL20" s="16" t="n">
        <v>9.2741935483871</v>
      </c>
      <c r="BM20" s="16" t="n">
        <v>4.03225806451613</v>
      </c>
      <c r="BN20" s="16"/>
      <c r="BO20" s="16"/>
      <c r="BP20" s="16"/>
      <c r="BQ20" s="16" t="n">
        <v>0.806451612903226</v>
      </c>
      <c r="BR20" s="16" t="n">
        <v>6.04838709677419</v>
      </c>
      <c r="BS20" s="16"/>
      <c r="BT20" s="16"/>
      <c r="BU20" s="16"/>
      <c r="BV20" s="16"/>
      <c r="BW20" s="16"/>
      <c r="BX20" s="16"/>
      <c r="BY20" s="16"/>
      <c r="BZ20" s="16"/>
      <c r="CA20" s="16"/>
      <c r="CB20" s="16" t="n">
        <v>4.83870967741936</v>
      </c>
      <c r="CC20" s="16"/>
      <c r="CD20" s="16" t="n">
        <v>10.8870967741935</v>
      </c>
      <c r="CE20" s="16" t="n">
        <v>1.61290322580645</v>
      </c>
      <c r="CG20" s="16"/>
      <c r="CH20" s="16"/>
    </row>
    <row r="21" customFormat="false" ht="14.5" hidden="false" customHeight="false" outlineLevel="0" collapsed="false">
      <c r="A21" s="11" t="s">
        <v>126</v>
      </c>
      <c r="B21" s="12" t="n">
        <v>56.06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 t="n">
        <v>25.90799031477</v>
      </c>
      <c r="T21" s="16"/>
      <c r="U21" s="16" t="n">
        <v>0.242130750605327</v>
      </c>
      <c r="V21" s="16"/>
      <c r="W21" s="16"/>
      <c r="X21" s="16"/>
      <c r="Y21" s="16"/>
      <c r="Z21" s="16"/>
      <c r="AA21" s="16"/>
      <c r="AB21" s="16"/>
      <c r="AC21" s="16" t="n">
        <v>0.242130750605327</v>
      </c>
      <c r="AD21" s="16"/>
      <c r="AE21" s="16" t="n">
        <v>0</v>
      </c>
      <c r="AF21" s="16"/>
      <c r="AG21" s="16"/>
      <c r="AH21" s="16"/>
      <c r="AI21" s="16"/>
      <c r="AJ21" s="16"/>
      <c r="AK21" s="16"/>
      <c r="AL21" s="16"/>
      <c r="AM21" s="16"/>
      <c r="AO21" s="16"/>
      <c r="AP21" s="16"/>
      <c r="AQ21" s="16"/>
      <c r="AR21" s="16"/>
      <c r="AS21" s="16" t="n">
        <v>0.968523002421308</v>
      </c>
      <c r="AT21" s="16"/>
      <c r="AU21" s="16"/>
      <c r="AV21" s="16" t="n">
        <v>12.590799031477</v>
      </c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 t="n">
        <v>38.7409200968523</v>
      </c>
      <c r="BL21" s="16" t="n">
        <v>7.50605326876513</v>
      </c>
      <c r="BM21" s="16" t="n">
        <v>5.32687651331719</v>
      </c>
      <c r="BN21" s="16"/>
      <c r="BO21" s="16"/>
      <c r="BP21" s="16"/>
      <c r="BQ21" s="16" t="n">
        <v>0.242130750605327</v>
      </c>
      <c r="BR21" s="16" t="n">
        <v>4.84261501210654</v>
      </c>
      <c r="BS21" s="16"/>
      <c r="BT21" s="16"/>
      <c r="BU21" s="16"/>
      <c r="BV21" s="16"/>
      <c r="BW21" s="16"/>
      <c r="BX21" s="16"/>
      <c r="BY21" s="16"/>
      <c r="BZ21" s="16"/>
      <c r="CA21" s="16"/>
      <c r="CB21" s="16" t="n">
        <v>0.242130750605327</v>
      </c>
      <c r="CC21" s="16"/>
      <c r="CD21" s="16" t="n">
        <v>3.14769975786925</v>
      </c>
      <c r="CE21" s="16" t="s">
        <v>101</v>
      </c>
      <c r="CG21" s="16"/>
      <c r="CH21" s="16"/>
    </row>
    <row r="22" customFormat="false" ht="14.5" hidden="false" customHeight="false" outlineLevel="0" collapsed="false">
      <c r="A22" s="11" t="s">
        <v>127</v>
      </c>
      <c r="B22" s="12" t="n">
        <v>63.56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 t="n">
        <v>29.5081967213115</v>
      </c>
      <c r="T22" s="16" t="n">
        <v>0.327868852459016</v>
      </c>
      <c r="U22" s="16"/>
      <c r="V22" s="16"/>
      <c r="W22" s="16"/>
      <c r="X22" s="16"/>
      <c r="Y22" s="16"/>
      <c r="Z22" s="16"/>
      <c r="AA22" s="16"/>
      <c r="AB22" s="16"/>
      <c r="AC22" s="16" t="s">
        <v>101</v>
      </c>
      <c r="AD22" s="16"/>
      <c r="AE22" s="16" t="n">
        <v>0.327868852459016</v>
      </c>
      <c r="AF22" s="16"/>
      <c r="AG22" s="16"/>
      <c r="AH22" s="16"/>
      <c r="AI22" s="16"/>
      <c r="AJ22" s="16"/>
      <c r="AK22" s="16"/>
      <c r="AL22" s="16"/>
      <c r="AM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 t="n">
        <v>32.4590163934426</v>
      </c>
      <c r="BL22" s="16" t="n">
        <v>0.655737704918033</v>
      </c>
      <c r="BM22" s="16"/>
      <c r="BN22" s="16"/>
      <c r="BO22" s="16" t="s">
        <v>101</v>
      </c>
      <c r="BP22" s="16"/>
      <c r="BQ22" s="16" t="n">
        <v>2.95081967213115</v>
      </c>
      <c r="BR22" s="16" t="n">
        <v>6.22950819672131</v>
      </c>
      <c r="BS22" s="16"/>
      <c r="BT22" s="16"/>
      <c r="BU22" s="16"/>
      <c r="BV22" s="16"/>
      <c r="BW22" s="16"/>
      <c r="BX22" s="16"/>
      <c r="BY22" s="16"/>
      <c r="BZ22" s="16"/>
      <c r="CA22" s="16"/>
      <c r="CB22" s="16" t="n">
        <v>24.9180327868852</v>
      </c>
      <c r="CC22" s="16"/>
      <c r="CD22" s="16" t="n">
        <v>1.63934426229508</v>
      </c>
      <c r="CE22" s="16" t="s">
        <v>101</v>
      </c>
      <c r="CG22" s="16"/>
      <c r="CH22" s="16"/>
    </row>
    <row r="23" customFormat="false" ht="14.5" hidden="false" customHeight="false" outlineLevel="0" collapsed="false">
      <c r="A23" s="11" t="s">
        <v>128</v>
      </c>
      <c r="B23" s="12" t="n">
        <v>65.06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 t="n">
        <v>13.1195335276968</v>
      </c>
      <c r="T23" s="16"/>
      <c r="U23" s="16"/>
      <c r="V23" s="16"/>
      <c r="W23" s="16"/>
      <c r="X23" s="16"/>
      <c r="Y23" s="16"/>
      <c r="Z23" s="16"/>
      <c r="AA23" s="16"/>
      <c r="AB23" s="16"/>
      <c r="AC23" s="16" t="s">
        <v>101</v>
      </c>
      <c r="AD23" s="16"/>
      <c r="AE23" s="16" t="n">
        <v>0.291545189504373</v>
      </c>
      <c r="AF23" s="16"/>
      <c r="AG23" s="16"/>
      <c r="AH23" s="16"/>
      <c r="AI23" s="16"/>
      <c r="AJ23" s="16"/>
      <c r="AK23" s="16"/>
      <c r="AL23" s="16"/>
      <c r="AM23" s="16"/>
      <c r="AO23" s="16"/>
      <c r="AP23" s="16"/>
      <c r="AQ23" s="16"/>
      <c r="AR23" s="16"/>
      <c r="AS23" s="16" t="n">
        <v>11.3702623906706</v>
      </c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 t="n">
        <v>40.2332361516035</v>
      </c>
      <c r="BL23" s="16" t="n">
        <v>0.87463556851312</v>
      </c>
      <c r="BM23" s="16"/>
      <c r="BN23" s="16"/>
      <c r="BO23" s="16"/>
      <c r="BP23" s="16"/>
      <c r="BQ23" s="16" t="n">
        <v>0.87463556851312</v>
      </c>
      <c r="BR23" s="16" t="n">
        <v>7.87172011661808</v>
      </c>
      <c r="BS23" s="16"/>
      <c r="BT23" s="16"/>
      <c r="BU23" s="16"/>
      <c r="BV23" s="16"/>
      <c r="BW23" s="16"/>
      <c r="BX23" s="16"/>
      <c r="BY23" s="16" t="s">
        <v>101</v>
      </c>
      <c r="BZ23" s="16" t="s">
        <v>101</v>
      </c>
      <c r="CA23" s="16"/>
      <c r="CB23" s="16" t="n">
        <v>23.6151603498542</v>
      </c>
      <c r="CC23" s="16"/>
      <c r="CD23" s="16" t="n">
        <v>1.74927113702624</v>
      </c>
      <c r="CE23" s="16" t="s">
        <v>101</v>
      </c>
      <c r="CG23" s="16"/>
      <c r="CH23" s="16"/>
    </row>
    <row r="24" customFormat="false" ht="14.5" hidden="false" customHeight="false" outlineLevel="0" collapsed="false">
      <c r="A24" s="11" t="s">
        <v>129</v>
      </c>
      <c r="B24" s="12" t="n">
        <v>73.58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 t="n">
        <v>24.2537313432836</v>
      </c>
      <c r="T24" s="16" t="n">
        <v>0.746268656716418</v>
      </c>
      <c r="U24" s="16"/>
      <c r="V24" s="16"/>
      <c r="W24" s="16"/>
      <c r="X24" s="16"/>
      <c r="Y24" s="16"/>
      <c r="Z24" s="16"/>
      <c r="AA24" s="16"/>
      <c r="AB24" s="16" t="n">
        <v>1.49253731343284</v>
      </c>
      <c r="AC24" s="16"/>
      <c r="AD24" s="16"/>
      <c r="AE24" s="16" t="n">
        <v>2.98507462686567</v>
      </c>
      <c r="AF24" s="16"/>
      <c r="AG24" s="16"/>
      <c r="AH24" s="16"/>
      <c r="AI24" s="16"/>
      <c r="AJ24" s="16"/>
      <c r="AK24" s="16"/>
      <c r="AL24" s="16"/>
      <c r="AM24" s="16"/>
      <c r="AO24" s="16"/>
      <c r="AP24" s="16"/>
      <c r="AQ24" s="16"/>
      <c r="AR24" s="16"/>
      <c r="AS24" s="16" t="n">
        <v>7.46268656716418</v>
      </c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 t="n">
        <v>29.1044776119403</v>
      </c>
      <c r="BL24" s="16" t="n">
        <v>1.49253731343284</v>
      </c>
      <c r="BM24" s="16"/>
      <c r="BN24" s="16"/>
      <c r="BO24" s="16"/>
      <c r="BP24" s="16"/>
      <c r="BQ24" s="16" t="n">
        <v>2.98507462686567</v>
      </c>
      <c r="BR24" s="16" t="n">
        <v>4.47761194029851</v>
      </c>
      <c r="BS24" s="16"/>
      <c r="BT24" s="16"/>
      <c r="BU24" s="16"/>
      <c r="BV24" s="16"/>
      <c r="BW24" s="16"/>
      <c r="BX24" s="16"/>
      <c r="BY24" s="16"/>
      <c r="BZ24" s="16" t="s">
        <v>101</v>
      </c>
      <c r="CA24" s="16"/>
      <c r="CB24" s="16" t="n">
        <v>6.71641791044776</v>
      </c>
      <c r="CC24" s="16"/>
      <c r="CD24" s="16" t="n">
        <v>13.4328358208955</v>
      </c>
      <c r="CE24" s="16" t="n">
        <v>4.47761194029851</v>
      </c>
      <c r="CG24" s="16"/>
      <c r="CH24" s="16"/>
    </row>
    <row r="25" customFormat="false" ht="14.5" hidden="false" customHeight="false" outlineLevel="0" collapsed="false">
      <c r="A25" s="11" t="s">
        <v>130</v>
      </c>
      <c r="B25" s="12" t="n">
        <v>82.56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 t="n">
        <v>31.4232902033272</v>
      </c>
      <c r="T25" s="16" t="n">
        <v>0.924214417744917</v>
      </c>
      <c r="U25" s="16"/>
      <c r="V25" s="16"/>
      <c r="W25" s="16"/>
      <c r="X25" s="16" t="n">
        <v>0.369685767097967</v>
      </c>
      <c r="Y25" s="16"/>
      <c r="Z25" s="16"/>
      <c r="AA25" s="16"/>
      <c r="AB25" s="16" t="n">
        <v>1.66358595194085</v>
      </c>
      <c r="AC25" s="16"/>
      <c r="AD25" s="16"/>
      <c r="AE25" s="16" t="n">
        <v>3.14232902033272</v>
      </c>
      <c r="AF25" s="16"/>
      <c r="AG25" s="16"/>
      <c r="AH25" s="16"/>
      <c r="AI25" s="16"/>
      <c r="AJ25" s="16"/>
      <c r="AK25" s="16"/>
      <c r="AL25" s="16"/>
      <c r="AM25" s="16"/>
      <c r="AO25" s="16"/>
      <c r="AP25" s="16"/>
      <c r="AQ25" s="16"/>
      <c r="AR25" s="16"/>
      <c r="AS25" s="16" t="n">
        <v>7.57855822550832</v>
      </c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 t="n">
        <v>26.8022181146026</v>
      </c>
      <c r="BL25" s="16" t="n">
        <v>3.14232902033272</v>
      </c>
      <c r="BM25" s="16"/>
      <c r="BN25" s="16"/>
      <c r="BO25" s="16"/>
      <c r="BP25" s="16"/>
      <c r="BQ25" s="16" t="n">
        <v>1.84842883548983</v>
      </c>
      <c r="BR25" s="16" t="n">
        <v>5.91497227356747</v>
      </c>
      <c r="BS25" s="16"/>
      <c r="BT25" s="16"/>
      <c r="BU25" s="16"/>
      <c r="BV25" s="16"/>
      <c r="BW25" s="16"/>
      <c r="BX25" s="16"/>
      <c r="BY25" s="16"/>
      <c r="BZ25" s="16" t="s">
        <v>101</v>
      </c>
      <c r="CA25" s="16"/>
      <c r="CB25" s="16" t="n">
        <v>4.62107208872458</v>
      </c>
      <c r="CC25" s="16"/>
      <c r="CD25" s="16" t="n">
        <v>11.090573012939</v>
      </c>
      <c r="CE25" s="16" t="n">
        <v>0.55452865064695</v>
      </c>
      <c r="CG25" s="16"/>
      <c r="CH25" s="16"/>
    </row>
    <row r="26" customFormat="false" ht="14.5" hidden="false" customHeight="false" outlineLevel="0" collapsed="false">
      <c r="A26" s="11" t="s">
        <v>131</v>
      </c>
      <c r="B26" s="12" t="n">
        <v>84.05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 t="n">
        <v>20.1892744479495</v>
      </c>
      <c r="T26" s="16"/>
      <c r="U26" s="16"/>
      <c r="V26" s="16"/>
      <c r="W26" s="16"/>
      <c r="X26" s="16"/>
      <c r="Y26" s="16"/>
      <c r="Z26" s="16"/>
      <c r="AA26" s="16"/>
      <c r="AB26" s="16" t="n">
        <v>5.6782334384858</v>
      </c>
      <c r="AC26" s="16"/>
      <c r="AD26" s="16"/>
      <c r="AE26" s="16" t="n">
        <v>1.57728706624606</v>
      </c>
      <c r="AF26" s="16"/>
      <c r="AG26" s="16"/>
      <c r="AH26" s="16"/>
      <c r="AI26" s="16"/>
      <c r="AJ26" s="16"/>
      <c r="AK26" s="16"/>
      <c r="AL26" s="16"/>
      <c r="AM26" s="16"/>
      <c r="AO26" s="16"/>
      <c r="AP26" s="16"/>
      <c r="AQ26" s="16"/>
      <c r="AR26" s="16"/>
      <c r="AS26" s="16" t="n">
        <v>7.88643533123028</v>
      </c>
      <c r="AT26" s="16"/>
      <c r="AU26" s="16"/>
      <c r="AV26" s="16"/>
      <c r="AW26" s="16" t="n">
        <v>0.946372239747634</v>
      </c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 t="n">
        <v>31.2302839116719</v>
      </c>
      <c r="BL26" s="16" t="n">
        <v>1.89274447949527</v>
      </c>
      <c r="BM26" s="16" t="n">
        <v>2.20820189274448</v>
      </c>
      <c r="BN26" s="16"/>
      <c r="BO26" s="16"/>
      <c r="BP26" s="16"/>
      <c r="BQ26" s="16" t="n">
        <v>1.26182965299685</v>
      </c>
      <c r="BR26" s="16" t="n">
        <v>5.04731861198738</v>
      </c>
      <c r="BS26" s="16"/>
      <c r="BT26" s="16"/>
      <c r="BU26" s="16"/>
      <c r="BV26" s="16"/>
      <c r="BW26" s="16"/>
      <c r="BX26" s="16"/>
      <c r="BY26" s="16"/>
      <c r="BZ26" s="16"/>
      <c r="CA26" s="16"/>
      <c r="CB26" s="16" t="n">
        <v>5.36277602523659</v>
      </c>
      <c r="CC26" s="16"/>
      <c r="CD26" s="16" t="n">
        <v>14.1955835962145</v>
      </c>
      <c r="CE26" s="16" t="n">
        <v>1.89274447949527</v>
      </c>
      <c r="CG26" s="16"/>
      <c r="CH26" s="16"/>
    </row>
    <row r="27" customFormat="false" ht="14.5" hidden="false" customHeight="false" outlineLevel="0" collapsed="false">
      <c r="A27" s="11" t="s">
        <v>132</v>
      </c>
      <c r="B27" s="12" t="n">
        <v>85.55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 t="n">
        <v>17.0616113744076</v>
      </c>
      <c r="T27" s="16" t="n">
        <v>0.23696682464455</v>
      </c>
      <c r="U27" s="16"/>
      <c r="V27" s="16"/>
      <c r="W27" s="16"/>
      <c r="X27" s="16" t="n">
        <v>3.08056872037915</v>
      </c>
      <c r="Y27" s="16"/>
      <c r="Z27" s="16"/>
      <c r="AA27" s="16"/>
      <c r="AB27" s="16" t="n">
        <v>6.63507109004739</v>
      </c>
      <c r="AC27" s="16"/>
      <c r="AD27" s="16"/>
      <c r="AE27" s="16" t="n">
        <v>2.13270142180095</v>
      </c>
      <c r="AF27" s="16"/>
      <c r="AG27" s="16"/>
      <c r="AH27" s="16"/>
      <c r="AI27" s="16"/>
      <c r="AJ27" s="16"/>
      <c r="AK27" s="16"/>
      <c r="AL27" s="16"/>
      <c r="AM27" s="16"/>
      <c r="AO27" s="16"/>
      <c r="AP27" s="16"/>
      <c r="AQ27" s="16"/>
      <c r="AR27" s="16"/>
      <c r="AS27" s="16" t="n">
        <v>8.53080568720379</v>
      </c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 t="n">
        <v>22.5118483412322</v>
      </c>
      <c r="BL27" s="16" t="n">
        <v>1.4218009478673</v>
      </c>
      <c r="BM27" s="16" t="n">
        <v>4.97630331753555</v>
      </c>
      <c r="BN27" s="16"/>
      <c r="BO27" s="16"/>
      <c r="BP27" s="16"/>
      <c r="BQ27" s="16" t="n">
        <v>1.4218009478673</v>
      </c>
      <c r="BR27" s="16" t="n">
        <v>5.92417061611374</v>
      </c>
      <c r="BS27" s="16"/>
      <c r="BT27" s="16"/>
      <c r="BU27" s="16"/>
      <c r="BV27" s="16"/>
      <c r="BW27" s="16"/>
      <c r="BX27" s="16"/>
      <c r="BY27" s="16"/>
      <c r="BZ27" s="16" t="s">
        <v>101</v>
      </c>
      <c r="CA27" s="16"/>
      <c r="CB27" s="16" t="n">
        <v>16.5876777251185</v>
      </c>
      <c r="CC27" s="16"/>
      <c r="CD27" s="16" t="n">
        <v>7.34597156398104</v>
      </c>
      <c r="CE27" s="16" t="n">
        <v>1.18483412322275</v>
      </c>
      <c r="CG27" s="16"/>
      <c r="CH27" s="16"/>
    </row>
    <row r="28" customFormat="false" ht="14.5" hidden="false" customHeight="false" outlineLevel="0" collapsed="false">
      <c r="A28" s="11" t="s">
        <v>133</v>
      </c>
      <c r="B28" s="12" t="n">
        <v>92.06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Q28" s="16"/>
      <c r="R28" s="16"/>
      <c r="S28" s="16" t="n">
        <v>19.1881918819188</v>
      </c>
      <c r="T28" s="16"/>
      <c r="U28" s="16"/>
      <c r="V28" s="16"/>
      <c r="W28" s="16"/>
      <c r="X28" s="16"/>
      <c r="Y28" s="16"/>
      <c r="Z28" s="16"/>
      <c r="AA28" s="16"/>
      <c r="AB28" s="16" t="n">
        <v>2.9520295202952</v>
      </c>
      <c r="AC28" s="16"/>
      <c r="AD28" s="16"/>
      <c r="AE28" s="16" t="n">
        <v>3.3210332103321</v>
      </c>
      <c r="AF28" s="16"/>
      <c r="AG28" s="16"/>
      <c r="AH28" s="16"/>
      <c r="AI28" s="16"/>
      <c r="AJ28" s="16"/>
      <c r="AK28" s="16"/>
      <c r="AL28" s="16"/>
      <c r="AM28" s="16"/>
      <c r="AO28" s="16"/>
      <c r="AP28" s="16"/>
      <c r="AQ28" s="16"/>
      <c r="AR28" s="16"/>
      <c r="AS28" s="16" t="n">
        <v>7.01107011070111</v>
      </c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 t="n">
        <v>40.590405904059</v>
      </c>
      <c r="BL28" s="16" t="n">
        <v>2.5830258302583</v>
      </c>
      <c r="BM28" s="16" t="n">
        <v>0.738007380073801</v>
      </c>
      <c r="BN28" s="16"/>
      <c r="BO28" s="16"/>
      <c r="BP28" s="16"/>
      <c r="BQ28" s="16" t="n">
        <v>4.0590405904059</v>
      </c>
      <c r="BR28" s="16" t="n">
        <v>7.74907749077491</v>
      </c>
      <c r="BS28" s="16"/>
      <c r="BT28" s="16"/>
      <c r="BU28" s="16"/>
      <c r="BV28" s="16"/>
      <c r="BW28" s="16"/>
      <c r="BX28" s="16"/>
      <c r="BY28" s="16"/>
      <c r="BZ28" s="16" t="s">
        <v>101</v>
      </c>
      <c r="CA28" s="16"/>
      <c r="CB28" s="16" t="n">
        <v>3.690036900369</v>
      </c>
      <c r="CC28" s="16"/>
      <c r="CD28" s="16" t="n">
        <v>6.27306273062731</v>
      </c>
      <c r="CE28" s="16" t="n">
        <v>1.1070110701107</v>
      </c>
      <c r="CG28" s="16"/>
      <c r="CH28" s="16"/>
    </row>
    <row r="29" customFormat="false" ht="14.5" hidden="false" customHeight="false" outlineLevel="0" collapsed="false">
      <c r="A29" s="11" t="s">
        <v>134</v>
      </c>
      <c r="B29" s="12" t="n">
        <v>93.56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 t="n">
        <v>19.8795180722892</v>
      </c>
      <c r="T29" s="16"/>
      <c r="U29" s="16"/>
      <c r="V29" s="16"/>
      <c r="W29" s="16"/>
      <c r="X29" s="16" t="n">
        <v>2.40963855421687</v>
      </c>
      <c r="Y29" s="16"/>
      <c r="Z29" s="16"/>
      <c r="AA29" s="16"/>
      <c r="AB29" s="16" t="n">
        <v>5.72289156626506</v>
      </c>
      <c r="AC29" s="16"/>
      <c r="AD29" s="16"/>
      <c r="AE29" s="16" t="n">
        <v>1.80722891566265</v>
      </c>
      <c r="AF29" s="16"/>
      <c r="AG29" s="16"/>
      <c r="AH29" s="16"/>
      <c r="AI29" s="16"/>
      <c r="AJ29" s="16"/>
      <c r="AK29" s="16"/>
      <c r="AL29" s="16"/>
      <c r="AM29" s="16"/>
      <c r="AO29" s="16"/>
      <c r="AP29" s="16"/>
      <c r="AQ29" s="16"/>
      <c r="AR29" s="16"/>
      <c r="AS29" s="16" t="n">
        <v>7.83132530120482</v>
      </c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 t="n">
        <v>27.4096385542169</v>
      </c>
      <c r="BL29" s="16" t="n">
        <v>2.40963855421687</v>
      </c>
      <c r="BM29" s="16" t="n">
        <v>1.20481927710843</v>
      </c>
      <c r="BN29" s="16"/>
      <c r="BO29" s="16"/>
      <c r="BP29" s="16"/>
      <c r="BQ29" s="16" t="n">
        <v>1.20481927710843</v>
      </c>
      <c r="BR29" s="16" t="n">
        <v>9.93975903614458</v>
      </c>
      <c r="BS29" s="16"/>
      <c r="BT29" s="16"/>
      <c r="BU29" s="16"/>
      <c r="BV29" s="16"/>
      <c r="BW29" s="16"/>
      <c r="BX29" s="16"/>
      <c r="BY29" s="16"/>
      <c r="BZ29" s="16"/>
      <c r="CA29" s="16"/>
      <c r="CB29" s="16" t="n">
        <v>12.9518072289157</v>
      </c>
      <c r="CC29" s="16"/>
      <c r="CD29" s="16" t="n">
        <v>5.72289156626506</v>
      </c>
      <c r="CE29" s="16" t="n">
        <v>0.602409638554217</v>
      </c>
      <c r="CG29" s="16"/>
      <c r="CH29" s="16"/>
    </row>
    <row r="30" customFormat="false" ht="14.5" hidden="false" customHeight="false" outlineLevel="0" collapsed="false">
      <c r="A30" s="11" t="s">
        <v>135</v>
      </c>
      <c r="B30" s="12" t="n">
        <v>95.06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 t="n">
        <v>17.8294573643411</v>
      </c>
      <c r="T30" s="16"/>
      <c r="U30" s="16"/>
      <c r="V30" s="16"/>
      <c r="W30" s="16"/>
      <c r="X30" s="16" t="n">
        <v>1.16279069767442</v>
      </c>
      <c r="Y30" s="16"/>
      <c r="Z30" s="16"/>
      <c r="AA30" s="16"/>
      <c r="AB30" s="16" t="n">
        <v>0.775193798449613</v>
      </c>
      <c r="AC30" s="16"/>
      <c r="AD30" s="16"/>
      <c r="AE30" s="16" t="n">
        <v>3.10077519379845</v>
      </c>
      <c r="AF30" s="16"/>
      <c r="AG30" s="16"/>
      <c r="AH30" s="16"/>
      <c r="AI30" s="16"/>
      <c r="AJ30" s="16"/>
      <c r="AK30" s="16"/>
      <c r="AL30" s="16"/>
      <c r="AM30" s="16"/>
      <c r="AO30" s="16"/>
      <c r="AP30" s="16"/>
      <c r="AQ30" s="16"/>
      <c r="AR30" s="16"/>
      <c r="AS30" s="16" t="n">
        <v>7.36434108527132</v>
      </c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 t="n">
        <v>37.5968992248062</v>
      </c>
      <c r="BL30" s="16" t="n">
        <v>1.93798449612403</v>
      </c>
      <c r="BM30" s="16" t="n">
        <v>3.87596899224806</v>
      </c>
      <c r="BN30" s="16"/>
      <c r="BO30" s="16"/>
      <c r="BP30" s="16"/>
      <c r="BQ30" s="16" t="n">
        <v>1.93798449612403</v>
      </c>
      <c r="BR30" s="16" t="n">
        <v>10.4651162790698</v>
      </c>
      <c r="BS30" s="16"/>
      <c r="BT30" s="16"/>
      <c r="BU30" s="16"/>
      <c r="BV30" s="16"/>
      <c r="BW30" s="16"/>
      <c r="BX30" s="16"/>
      <c r="BY30" s="16"/>
      <c r="BZ30" s="16"/>
      <c r="CA30" s="16"/>
      <c r="CB30" s="16" t="n">
        <v>8.52713178294574</v>
      </c>
      <c r="CC30" s="16"/>
      <c r="CD30" s="16" t="n">
        <v>4.65116279069768</v>
      </c>
      <c r="CE30" s="16" t="n">
        <v>0.387596899224806</v>
      </c>
      <c r="CG30" s="16"/>
      <c r="CH30" s="16"/>
    </row>
    <row r="31" customFormat="false" ht="14.5" hidden="false" customHeight="false" outlineLevel="0" collapsed="false">
      <c r="A31" s="11" t="s">
        <v>136</v>
      </c>
      <c r="B31" s="12" t="n">
        <v>101.56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 t="n">
        <v>6.70103092783505</v>
      </c>
      <c r="T31" s="16"/>
      <c r="U31" s="16"/>
      <c r="V31" s="16"/>
      <c r="W31" s="16"/>
      <c r="X31" s="16" t="n">
        <v>1.03092783505155</v>
      </c>
      <c r="Y31" s="16"/>
      <c r="Z31" s="16"/>
      <c r="AA31" s="16"/>
      <c r="AB31" s="16"/>
      <c r="AC31" s="16"/>
      <c r="AD31" s="16"/>
      <c r="AE31" s="16" t="s">
        <v>101</v>
      </c>
      <c r="AF31" s="16"/>
      <c r="AG31" s="16"/>
      <c r="AH31" s="16"/>
      <c r="AI31" s="16"/>
      <c r="AJ31" s="16"/>
      <c r="AK31" s="16"/>
      <c r="AL31" s="16"/>
      <c r="AM31" s="16"/>
      <c r="AO31" s="16"/>
      <c r="AP31" s="16"/>
      <c r="AQ31" s="16"/>
      <c r="AR31" s="16"/>
      <c r="AS31" s="16" t="n">
        <v>0.515463917525773</v>
      </c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 t="n">
        <v>50.2577319587629</v>
      </c>
      <c r="BL31" s="16" t="n">
        <v>8.50515463917526</v>
      </c>
      <c r="BM31" s="16"/>
      <c r="BN31" s="16"/>
      <c r="BO31" s="16" t="s">
        <v>101</v>
      </c>
      <c r="BP31" s="16"/>
      <c r="BQ31" s="16" t="n">
        <v>7.21649484536082</v>
      </c>
      <c r="BR31" s="16" t="n">
        <v>8.76288659793814</v>
      </c>
      <c r="BS31" s="16"/>
      <c r="BT31" s="16"/>
      <c r="BU31" s="16"/>
      <c r="BV31" s="16"/>
      <c r="BW31" s="16"/>
      <c r="BX31" s="16"/>
      <c r="BY31" s="16"/>
      <c r="BZ31" s="16" t="s">
        <v>101</v>
      </c>
      <c r="CA31" s="16"/>
      <c r="CB31" s="16" t="n">
        <v>10.8247422680412</v>
      </c>
      <c r="CC31" s="16"/>
      <c r="CD31" s="16" t="n">
        <v>4.89690721649485</v>
      </c>
      <c r="CE31" s="16" t="n">
        <v>0.515463917525773</v>
      </c>
      <c r="CG31" s="16"/>
      <c r="CH31" s="16"/>
    </row>
    <row r="32" customFormat="false" ht="14.5" hidden="false" customHeight="false" outlineLevel="0" collapsed="false">
      <c r="A32" s="11" t="s">
        <v>137</v>
      </c>
      <c r="B32" s="12" t="n">
        <v>103.06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 t="n">
        <v>20.0772200772201</v>
      </c>
      <c r="T32" s="16"/>
      <c r="U32" s="16"/>
      <c r="V32" s="16"/>
      <c r="W32" s="16"/>
      <c r="X32" s="16" t="n">
        <v>1.15830115830116</v>
      </c>
      <c r="Y32" s="16"/>
      <c r="Z32" s="16"/>
      <c r="AA32" s="16"/>
      <c r="AB32" s="16"/>
      <c r="AC32" s="16"/>
      <c r="AD32" s="16"/>
      <c r="AE32" s="16" t="n">
        <v>0</v>
      </c>
      <c r="AF32" s="16"/>
      <c r="AG32" s="16"/>
      <c r="AH32" s="16"/>
      <c r="AI32" s="16"/>
      <c r="AJ32" s="16"/>
      <c r="AK32" s="16"/>
      <c r="AL32" s="16"/>
      <c r="AM32" s="16"/>
      <c r="AO32" s="16"/>
      <c r="AP32" s="16"/>
      <c r="AQ32" s="16"/>
      <c r="AR32" s="16"/>
      <c r="AS32" s="16" t="n">
        <v>3.08880308880309</v>
      </c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 t="n">
        <v>26.2548262548263</v>
      </c>
      <c r="BL32" s="16" t="n">
        <v>4.24710424710425</v>
      </c>
      <c r="BM32" s="16" t="n">
        <v>2.31660231660232</v>
      </c>
      <c r="BN32" s="16"/>
      <c r="BO32" s="16"/>
      <c r="BP32" s="16"/>
      <c r="BQ32" s="16" t="n">
        <v>16.988416988417</v>
      </c>
      <c r="BR32" s="16" t="n">
        <v>10.8108108108108</v>
      </c>
      <c r="BS32" s="16"/>
      <c r="BT32" s="16"/>
      <c r="BU32" s="16"/>
      <c r="BV32" s="16"/>
      <c r="BW32" s="16"/>
      <c r="BX32" s="16"/>
      <c r="BY32" s="16"/>
      <c r="BZ32" s="16" t="s">
        <v>101</v>
      </c>
      <c r="CA32" s="16"/>
      <c r="CB32" s="16" t="n">
        <v>10.03861003861</v>
      </c>
      <c r="CC32" s="16"/>
      <c r="CD32" s="16" t="n">
        <v>4.24710424710425</v>
      </c>
      <c r="CE32" s="16" t="s">
        <v>101</v>
      </c>
      <c r="CG32" s="16"/>
      <c r="CH32" s="16"/>
    </row>
    <row r="33" customFormat="false" ht="14.5" hidden="false" customHeight="false" outlineLevel="0" collapsed="false">
      <c r="A33" s="11" t="s">
        <v>138</v>
      </c>
      <c r="B33" s="12" t="n">
        <v>104.56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 t="n">
        <v>12.0300751879699</v>
      </c>
      <c r="T33" s="16"/>
      <c r="U33" s="16"/>
      <c r="V33" s="16"/>
      <c r="W33" s="16"/>
      <c r="X33" s="16" t="n">
        <v>3.38345864661654</v>
      </c>
      <c r="Y33" s="16"/>
      <c r="Z33" s="16"/>
      <c r="AA33" s="16"/>
      <c r="AB33" s="16"/>
      <c r="AC33" s="16"/>
      <c r="AD33" s="16"/>
      <c r="AE33" s="16" t="n">
        <v>1.12781954887218</v>
      </c>
      <c r="AF33" s="16"/>
      <c r="AG33" s="16"/>
      <c r="AH33" s="16"/>
      <c r="AI33" s="16"/>
      <c r="AJ33" s="16"/>
      <c r="AK33" s="16"/>
      <c r="AL33" s="16"/>
      <c r="AM33" s="16"/>
      <c r="AO33" s="16"/>
      <c r="AP33" s="16"/>
      <c r="AQ33" s="16"/>
      <c r="AR33" s="16"/>
      <c r="AS33" s="16" t="n">
        <v>1.50375939849624</v>
      </c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 t="n">
        <v>16.9172932330827</v>
      </c>
      <c r="BL33" s="16" t="n">
        <v>5.26315789473684</v>
      </c>
      <c r="BM33" s="16" t="n">
        <v>8.27067669172932</v>
      </c>
      <c r="BN33" s="16"/>
      <c r="BO33" s="16"/>
      <c r="BP33" s="16"/>
      <c r="BQ33" s="16" t="n">
        <v>23.3082706766917</v>
      </c>
      <c r="BR33" s="16" t="n">
        <v>6.01503759398496</v>
      </c>
      <c r="BS33" s="16"/>
      <c r="BT33" s="16"/>
      <c r="BU33" s="16"/>
      <c r="BV33" s="16"/>
      <c r="BW33" s="16"/>
      <c r="BX33" s="16"/>
      <c r="BY33" s="16"/>
      <c r="BZ33" s="16" t="n">
        <v>0.37593984962406</v>
      </c>
      <c r="CA33" s="16"/>
      <c r="CB33" s="16" t="n">
        <v>16.5413533834586</v>
      </c>
      <c r="CC33" s="16"/>
      <c r="CD33" s="16" t="n">
        <v>4.88721804511278</v>
      </c>
      <c r="CE33" s="16" t="s">
        <v>101</v>
      </c>
      <c r="CG33" s="16"/>
      <c r="CH33" s="16"/>
    </row>
    <row r="34" customFormat="false" ht="14.5" hidden="false" customHeight="false" outlineLevel="0" collapsed="false">
      <c r="A34" s="11" t="s">
        <v>139</v>
      </c>
      <c r="B34" s="12" t="n">
        <v>111.06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 t="n">
        <v>17.6211453744493</v>
      </c>
      <c r="T34" s="16" t="n">
        <v>0.440528634361234</v>
      </c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 t="n">
        <v>0.881057268722467</v>
      </c>
      <c r="AF34" s="16"/>
      <c r="AG34" s="16"/>
      <c r="AH34" s="16"/>
      <c r="AI34" s="16"/>
      <c r="AJ34" s="16"/>
      <c r="AK34" s="16"/>
      <c r="AL34" s="16"/>
      <c r="AM34" s="16"/>
      <c r="AO34" s="16"/>
      <c r="AP34" s="16"/>
      <c r="AQ34" s="16"/>
      <c r="AR34" s="16"/>
      <c r="AS34" s="16"/>
      <c r="AT34" s="16"/>
      <c r="AU34" s="16"/>
      <c r="AV34" s="16" t="s">
        <v>104</v>
      </c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 t="n">
        <v>38.3259911894273</v>
      </c>
      <c r="BL34" s="16" t="n">
        <v>2.6431718061674</v>
      </c>
      <c r="BM34" s="16" t="n">
        <v>0</v>
      </c>
      <c r="BN34" s="16"/>
      <c r="BO34" s="16"/>
      <c r="BP34" s="16"/>
      <c r="BQ34" s="16" t="n">
        <v>3.9647577092511</v>
      </c>
      <c r="BR34" s="16" t="n">
        <v>8.37004405286344</v>
      </c>
      <c r="BS34" s="16"/>
      <c r="BT34" s="16"/>
      <c r="BU34" s="16"/>
      <c r="BV34" s="16"/>
      <c r="BW34" s="16"/>
      <c r="BX34" s="16"/>
      <c r="BY34" s="16"/>
      <c r="BZ34" s="16" t="s">
        <v>101</v>
      </c>
      <c r="CA34" s="16"/>
      <c r="CB34" s="16" t="n">
        <v>13.215859030837</v>
      </c>
      <c r="CC34" s="16"/>
      <c r="CD34" s="16" t="n">
        <v>5.2863436123348</v>
      </c>
      <c r="CE34" s="16" t="n">
        <v>7.48898678414097</v>
      </c>
      <c r="CG34" s="16"/>
      <c r="CH34" s="16"/>
    </row>
    <row r="35" customFormat="false" ht="14.5" hidden="false" customHeight="false" outlineLevel="0" collapsed="false">
      <c r="A35" s="11" t="s">
        <v>140</v>
      </c>
      <c r="B35" s="12" t="n">
        <v>112.56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 t="n">
        <v>13.5658914728682</v>
      </c>
      <c r="T35" s="16"/>
      <c r="U35" s="16"/>
      <c r="V35" s="16"/>
      <c r="W35" s="16"/>
      <c r="X35" s="16" t="n">
        <v>1.55038759689923</v>
      </c>
      <c r="Y35" s="16"/>
      <c r="Z35" s="16"/>
      <c r="AA35" s="16"/>
      <c r="AB35" s="16"/>
      <c r="AC35" s="16"/>
      <c r="AD35" s="16"/>
      <c r="AE35" s="16" t="n">
        <v>1.93798449612403</v>
      </c>
      <c r="AF35" s="16"/>
      <c r="AG35" s="16"/>
      <c r="AH35" s="16"/>
      <c r="AI35" s="16"/>
      <c r="AJ35" s="16"/>
      <c r="AK35" s="16"/>
      <c r="AL35" s="16"/>
      <c r="AM35" s="16"/>
      <c r="AO35" s="16"/>
      <c r="AP35" s="16"/>
      <c r="AQ35" s="16"/>
      <c r="AR35" s="16"/>
      <c r="AS35" s="16" t="n">
        <v>4.26356589147287</v>
      </c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 t="n">
        <v>27.1317829457364</v>
      </c>
      <c r="BL35" s="16" t="n">
        <v>1.16279069767442</v>
      </c>
      <c r="BM35" s="16" t="n">
        <v>6.58914728682171</v>
      </c>
      <c r="BN35" s="16"/>
      <c r="BO35" s="16"/>
      <c r="BP35" s="16"/>
      <c r="BQ35" s="16" t="n">
        <v>6.97674418604651</v>
      </c>
      <c r="BR35" s="16" t="n">
        <v>10.4651162790698</v>
      </c>
      <c r="BS35" s="16"/>
      <c r="BT35" s="16"/>
      <c r="BU35" s="16"/>
      <c r="BV35" s="16"/>
      <c r="BW35" s="16"/>
      <c r="BX35" s="16"/>
      <c r="BY35" s="16"/>
      <c r="BZ35" s="16" t="s">
        <v>101</v>
      </c>
      <c r="CA35" s="16"/>
      <c r="CB35" s="16" t="n">
        <v>13.1782945736434</v>
      </c>
      <c r="CC35" s="16"/>
      <c r="CD35" s="16" t="n">
        <v>6.2015503875969</v>
      </c>
      <c r="CE35" s="16" t="n">
        <v>0.387596899224806</v>
      </c>
      <c r="CG35" s="16"/>
      <c r="CH35" s="16"/>
    </row>
    <row r="36" customFormat="false" ht="14.5" hidden="false" customHeight="false" outlineLevel="0" collapsed="false">
      <c r="A36" s="11" t="s">
        <v>141</v>
      </c>
      <c r="B36" s="12" t="n">
        <v>114.06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 t="n">
        <v>8.96551724137931</v>
      </c>
      <c r="T36" s="16"/>
      <c r="U36" s="16"/>
      <c r="V36" s="16"/>
      <c r="W36" s="16"/>
      <c r="X36" s="16" t="n">
        <v>0.689655172413793</v>
      </c>
      <c r="Y36" s="16"/>
      <c r="Z36" s="16"/>
      <c r="AA36" s="16"/>
      <c r="AB36" s="16"/>
      <c r="AC36" s="16"/>
      <c r="AD36" s="16"/>
      <c r="AE36" s="16" t="n">
        <v>0.689655172413793</v>
      </c>
      <c r="AF36" s="16"/>
      <c r="AG36" s="16"/>
      <c r="AH36" s="16"/>
      <c r="AI36" s="16"/>
      <c r="AJ36" s="16"/>
      <c r="AK36" s="16"/>
      <c r="AL36" s="16"/>
      <c r="AM36" s="16"/>
      <c r="AO36" s="16"/>
      <c r="AP36" s="16"/>
      <c r="AQ36" s="16"/>
      <c r="AR36" s="16"/>
      <c r="AS36" s="16" t="n">
        <v>1.72413793103448</v>
      </c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 t="n">
        <v>59.3103448275862</v>
      </c>
      <c r="BL36" s="16" t="n">
        <v>2.41379310344828</v>
      </c>
      <c r="BM36" s="16" t="n">
        <v>2.41379310344828</v>
      </c>
      <c r="BN36" s="16"/>
      <c r="BO36" s="16"/>
      <c r="BP36" s="16"/>
      <c r="BQ36" s="16" t="n">
        <v>2.06896551724138</v>
      </c>
      <c r="BR36" s="16" t="n">
        <v>17.9310344827586</v>
      </c>
      <c r="BS36" s="16"/>
      <c r="BT36" s="16"/>
      <c r="BU36" s="16"/>
      <c r="BV36" s="16"/>
      <c r="BW36" s="16"/>
      <c r="BX36" s="16"/>
      <c r="BY36" s="16"/>
      <c r="BZ36" s="16" t="s">
        <v>101</v>
      </c>
      <c r="CA36" s="16"/>
      <c r="CB36" s="16" t="n">
        <v>0.689655172413793</v>
      </c>
      <c r="CC36" s="16"/>
      <c r="CD36" s="16" t="n">
        <v>3.10344827586207</v>
      </c>
      <c r="CE36" s="16" t="s">
        <v>101</v>
      </c>
      <c r="CG36" s="16"/>
      <c r="CH36" s="16"/>
    </row>
    <row r="37" customFormat="false" ht="14.5" hidden="false" customHeight="false" outlineLevel="0" collapsed="false">
      <c r="A37" s="11" t="s">
        <v>143</v>
      </c>
      <c r="B37" s="12" t="n">
        <v>120.56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 t="n">
        <v>9.09090909090909</v>
      </c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 t="n">
        <v>0</v>
      </c>
      <c r="AF37" s="16"/>
      <c r="AG37" s="16"/>
      <c r="AH37" s="16"/>
      <c r="AI37" s="16"/>
      <c r="AJ37" s="16"/>
      <c r="AK37" s="16"/>
      <c r="AL37" s="16"/>
      <c r="AM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 t="n">
        <v>29.5454545454545</v>
      </c>
      <c r="BL37" s="16" t="n">
        <v>9.09090909090909</v>
      </c>
      <c r="BM37" s="16" t="n">
        <v>4.54545454545455</v>
      </c>
      <c r="BN37" s="16"/>
      <c r="BO37" s="16"/>
      <c r="BP37" s="16"/>
      <c r="BQ37" s="16" t="n">
        <v>9.09090909090909</v>
      </c>
      <c r="BR37" s="16" t="n">
        <v>18.1818181818182</v>
      </c>
      <c r="BS37" s="16"/>
      <c r="BT37" s="16"/>
      <c r="BU37" s="16"/>
      <c r="BV37" s="16"/>
      <c r="BW37" s="16"/>
      <c r="BX37" s="16"/>
      <c r="BY37" s="16"/>
      <c r="BZ37" s="16"/>
      <c r="CA37" s="16"/>
      <c r="CB37" s="16" t="n">
        <v>2.27272727272727</v>
      </c>
      <c r="CC37" s="16"/>
      <c r="CD37" s="16" t="n">
        <v>18.1818181818182</v>
      </c>
      <c r="CE37" s="16"/>
      <c r="CG37" s="16"/>
      <c r="CH37" s="16"/>
    </row>
    <row r="38" customFormat="false" ht="14.5" hidden="false" customHeight="false" outlineLevel="0" collapsed="false">
      <c r="A38" s="11" t="s">
        <v>144</v>
      </c>
      <c r="B38" s="12" t="n">
        <v>122.06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 t="n">
        <v>26.4604810996564</v>
      </c>
      <c r="T38" s="16"/>
      <c r="U38" s="16" t="n">
        <v>0</v>
      </c>
      <c r="V38" s="16"/>
      <c r="W38" s="16"/>
      <c r="X38" s="16" t="n">
        <v>2.06185567010309</v>
      </c>
      <c r="Y38" s="16"/>
      <c r="Z38" s="16"/>
      <c r="AA38" s="16"/>
      <c r="AB38" s="16"/>
      <c r="AC38" s="16"/>
      <c r="AD38" s="16"/>
      <c r="AE38" s="16" t="n">
        <v>0.343642611683849</v>
      </c>
      <c r="AF38" s="16"/>
      <c r="AG38" s="16"/>
      <c r="AH38" s="16"/>
      <c r="AI38" s="16"/>
      <c r="AJ38" s="16"/>
      <c r="AK38" s="16"/>
      <c r="AL38" s="16"/>
      <c r="AM38" s="16"/>
      <c r="AO38" s="16"/>
      <c r="AP38" s="16"/>
      <c r="AQ38" s="16"/>
      <c r="AR38" s="16"/>
      <c r="AS38" s="16" t="n">
        <v>1.71821305841924</v>
      </c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 t="n">
        <v>47.4226804123711</v>
      </c>
      <c r="BL38" s="16" t="n">
        <v>2.74914089347079</v>
      </c>
      <c r="BM38" s="16" t="n">
        <v>1.3745704467354</v>
      </c>
      <c r="BN38" s="16"/>
      <c r="BO38" s="16"/>
      <c r="BP38" s="16"/>
      <c r="BQ38" s="16" t="n">
        <v>1.3745704467354</v>
      </c>
      <c r="BR38" s="16" t="n">
        <v>4.81099656357388</v>
      </c>
      <c r="BS38" s="16"/>
      <c r="BT38" s="16"/>
      <c r="BU38" s="16"/>
      <c r="BV38" s="16"/>
      <c r="BW38" s="16"/>
      <c r="BX38" s="16"/>
      <c r="BY38" s="16"/>
      <c r="BZ38" s="16"/>
      <c r="CA38" s="16"/>
      <c r="CB38" s="16" t="n">
        <v>4.81099656357388</v>
      </c>
      <c r="CC38" s="16"/>
      <c r="CD38" s="16" t="n">
        <v>4.46735395189003</v>
      </c>
      <c r="CE38" s="16" t="n">
        <v>1.3745704467354</v>
      </c>
      <c r="CG38" s="16"/>
      <c r="CH38" s="16"/>
    </row>
    <row r="39" customFormat="false" ht="14.5" hidden="false" customHeight="false" outlineLevel="0" collapsed="false">
      <c r="A39" s="11" t="s">
        <v>145</v>
      </c>
      <c r="B39" s="12" t="n">
        <v>123.56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 t="n">
        <v>17.4672489082969</v>
      </c>
      <c r="T39" s="16"/>
      <c r="U39" s="16" t="s">
        <v>101</v>
      </c>
      <c r="V39" s="16"/>
      <c r="W39" s="16"/>
      <c r="X39" s="16" t="n">
        <v>1.74672489082969</v>
      </c>
      <c r="Y39" s="16"/>
      <c r="Z39" s="16"/>
      <c r="AA39" s="16"/>
      <c r="AB39" s="16"/>
      <c r="AC39" s="16"/>
      <c r="AD39" s="16"/>
      <c r="AE39" s="16" t="n">
        <v>0.873362445414847</v>
      </c>
      <c r="AF39" s="16"/>
      <c r="AG39" s="16"/>
      <c r="AH39" s="16"/>
      <c r="AI39" s="16"/>
      <c r="AJ39" s="16"/>
      <c r="AK39" s="16"/>
      <c r="AL39" s="16"/>
      <c r="AM39" s="16"/>
      <c r="AO39" s="16"/>
      <c r="AP39" s="16"/>
      <c r="AQ39" s="16"/>
      <c r="AR39" s="16"/>
      <c r="AS39" s="16" t="n">
        <v>1.74672489082969</v>
      </c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 t="n">
        <v>58.0786026200873</v>
      </c>
      <c r="BL39" s="16" t="n">
        <v>5.24017467248908</v>
      </c>
      <c r="BM39" s="16" t="n">
        <v>3.05676855895196</v>
      </c>
      <c r="BN39" s="16"/>
      <c r="BO39" s="16"/>
      <c r="BP39" s="16"/>
      <c r="BQ39" s="16" t="n">
        <v>2.62008733624454</v>
      </c>
      <c r="BR39" s="16" t="n">
        <v>3.49344978165939</v>
      </c>
      <c r="BS39" s="16"/>
      <c r="BT39" s="16"/>
      <c r="BU39" s="16"/>
      <c r="BV39" s="16"/>
      <c r="BW39" s="16"/>
      <c r="BX39" s="16"/>
      <c r="BY39" s="16"/>
      <c r="BZ39" s="16" t="s">
        <v>101</v>
      </c>
      <c r="CA39" s="16"/>
      <c r="CB39" s="16" t="n">
        <v>0.873362445414847</v>
      </c>
      <c r="CC39" s="16"/>
      <c r="CD39" s="16" t="n">
        <v>1.74672489082969</v>
      </c>
      <c r="CE39" s="16" t="n">
        <v>2.18340611353712</v>
      </c>
      <c r="CG39" s="16"/>
      <c r="CH39" s="16"/>
    </row>
    <row r="40" customFormat="false" ht="14.5" hidden="false" customHeight="false" outlineLevel="0" collapsed="false">
      <c r="A40" s="11" t="s">
        <v>146</v>
      </c>
      <c r="B40" s="12" t="n">
        <v>139.56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 t="n">
        <v>1.08695652173913</v>
      </c>
      <c r="T40" s="16" t="n">
        <v>0.271739130434783</v>
      </c>
      <c r="U40" s="16"/>
      <c r="V40" s="16"/>
      <c r="W40" s="16"/>
      <c r="X40" s="16" t="n">
        <v>1.08695652173913</v>
      </c>
      <c r="Y40" s="16"/>
      <c r="Z40" s="16"/>
      <c r="AA40" s="16"/>
      <c r="AB40" s="16"/>
      <c r="AC40" s="16"/>
      <c r="AD40" s="16"/>
      <c r="AE40" s="16" t="n">
        <v>1.6304347826087</v>
      </c>
      <c r="AF40" s="16"/>
      <c r="AG40" s="16"/>
      <c r="AH40" s="16"/>
      <c r="AI40" s="16"/>
      <c r="AJ40" s="16"/>
      <c r="AK40" s="16"/>
      <c r="AL40" s="16"/>
      <c r="AM40" s="16"/>
      <c r="AO40" s="16"/>
      <c r="AP40" s="16"/>
      <c r="AQ40" s="16"/>
      <c r="AR40" s="16"/>
      <c r="AS40" s="16" t="n">
        <v>1.90217391304348</v>
      </c>
      <c r="AT40" s="16"/>
      <c r="AU40" s="16"/>
      <c r="AV40" s="16"/>
      <c r="AW40" s="16" t="n">
        <v>3.26086956521739</v>
      </c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 t="n">
        <v>4.34782608695652</v>
      </c>
      <c r="BK40" s="16" t="n">
        <v>17.9347826086957</v>
      </c>
      <c r="BL40" s="16"/>
      <c r="BM40" s="16" t="n">
        <v>2.71739130434783</v>
      </c>
      <c r="BN40" s="16" t="n">
        <v>14.6739130434783</v>
      </c>
      <c r="BO40" s="16"/>
      <c r="BP40" s="16"/>
      <c r="BQ40" s="16" t="n">
        <v>24.1847826086957</v>
      </c>
      <c r="BR40" s="16" t="n">
        <v>16.8478260869565</v>
      </c>
      <c r="BS40" s="16"/>
      <c r="BT40" s="16"/>
      <c r="BU40" s="16"/>
      <c r="BV40" s="16"/>
      <c r="BW40" s="16"/>
      <c r="BX40" s="16"/>
      <c r="BY40" s="16"/>
      <c r="BZ40" s="16" t="n">
        <v>0.271739130434783</v>
      </c>
      <c r="CA40" s="16"/>
      <c r="CB40" s="16" t="n">
        <v>2.44565217391304</v>
      </c>
      <c r="CC40" s="16"/>
      <c r="CD40" s="16" t="n">
        <v>5.16304347826087</v>
      </c>
      <c r="CE40" s="16" t="n">
        <v>0.271739130434783</v>
      </c>
      <c r="CG40" s="16"/>
      <c r="CH40" s="16"/>
    </row>
    <row r="41" customFormat="false" ht="14.5" hidden="false" customHeight="false" outlineLevel="0" collapsed="false">
      <c r="A41" s="11" t="s">
        <v>147</v>
      </c>
      <c r="B41" s="12" t="n">
        <v>141.06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 t="n">
        <v>9.18727915194346</v>
      </c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 t="s">
        <v>101</v>
      </c>
      <c r="AF41" s="16"/>
      <c r="AG41" s="16"/>
      <c r="AH41" s="16"/>
      <c r="AI41" s="16"/>
      <c r="AJ41" s="16"/>
      <c r="AK41" s="16"/>
      <c r="AL41" s="16"/>
      <c r="AM41" s="16"/>
      <c r="AO41" s="16"/>
      <c r="AP41" s="16"/>
      <c r="AQ41" s="16"/>
      <c r="AR41" s="16"/>
      <c r="AS41" s="16" t="n">
        <v>1.41342756183746</v>
      </c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 t="n">
        <v>7.42049469964664</v>
      </c>
      <c r="BK41" s="16" t="n">
        <v>55.1236749116608</v>
      </c>
      <c r="BL41" s="16" t="n">
        <v>7.42049469964664</v>
      </c>
      <c r="BM41" s="16" t="n">
        <v>2.82685512367491</v>
      </c>
      <c r="BN41" s="16" t="n">
        <v>2.82685512367491</v>
      </c>
      <c r="BO41" s="16"/>
      <c r="BP41" s="16"/>
      <c r="BQ41" s="16" t="n">
        <v>0.706713780918728</v>
      </c>
      <c r="BR41" s="16" t="n">
        <v>7.77385159010601</v>
      </c>
      <c r="BS41" s="16"/>
      <c r="BT41" s="16"/>
      <c r="BU41" s="16"/>
      <c r="BV41" s="16"/>
      <c r="BW41" s="16"/>
      <c r="BX41" s="16"/>
      <c r="BY41" s="16"/>
      <c r="BZ41" s="16" t="s">
        <v>101</v>
      </c>
      <c r="CA41" s="16"/>
      <c r="CB41" s="16" t="n">
        <v>1.06007067137809</v>
      </c>
      <c r="CC41" s="16"/>
      <c r="CD41" s="16" t="n">
        <v>3.18021201413428</v>
      </c>
      <c r="CE41" s="16" t="n">
        <v>1.06007067137809</v>
      </c>
      <c r="CG41" s="16"/>
      <c r="CH41" s="16"/>
    </row>
    <row r="42" customFormat="false" ht="14.5" hidden="false" customHeight="false" outlineLevel="0" collapsed="false">
      <c r="A42" s="11" t="s">
        <v>148</v>
      </c>
      <c r="B42" s="12" t="n">
        <v>142.4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 t="n">
        <v>16.4739884393064</v>
      </c>
      <c r="T42" s="16"/>
      <c r="U42" s="16"/>
      <c r="V42" s="16"/>
      <c r="W42" s="16"/>
      <c r="X42" s="16" t="n">
        <v>1.44508670520231</v>
      </c>
      <c r="Y42" s="16"/>
      <c r="Z42" s="16"/>
      <c r="AA42" s="16"/>
      <c r="AB42" s="16"/>
      <c r="AC42" s="16"/>
      <c r="AD42" s="16"/>
      <c r="AE42" s="16" t="n">
        <v>1.44508670520231</v>
      </c>
      <c r="AF42" s="16"/>
      <c r="AG42" s="16"/>
      <c r="AH42" s="16"/>
      <c r="AI42" s="16"/>
      <c r="AJ42" s="16"/>
      <c r="AK42" s="16"/>
      <c r="AL42" s="16"/>
      <c r="AM42" s="16"/>
      <c r="AO42" s="16"/>
      <c r="AP42" s="16"/>
      <c r="AQ42" s="16"/>
      <c r="AR42" s="16"/>
      <c r="AS42" s="16" t="n">
        <v>1.73410404624277</v>
      </c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 t="n">
        <v>0.578034682080925</v>
      </c>
      <c r="BH42" s="16"/>
      <c r="BI42" s="16"/>
      <c r="BJ42" s="16" t="n">
        <v>4.91329479768786</v>
      </c>
      <c r="BK42" s="16" t="n">
        <v>26.3005780346821</v>
      </c>
      <c r="BL42" s="16" t="n">
        <v>6.9364161849711</v>
      </c>
      <c r="BM42" s="16" t="n">
        <v>2.60115606936416</v>
      </c>
      <c r="BN42" s="16" t="n">
        <v>3.75722543352601</v>
      </c>
      <c r="BO42" s="16"/>
      <c r="BP42" s="16"/>
      <c r="BQ42" s="16" t="n">
        <v>3.17919075144509</v>
      </c>
      <c r="BR42" s="16" t="n">
        <v>15.3179190751445</v>
      </c>
      <c r="BS42" s="16"/>
      <c r="BT42" s="16"/>
      <c r="BU42" s="16"/>
      <c r="BV42" s="16"/>
      <c r="BW42" s="16"/>
      <c r="BX42" s="16"/>
      <c r="BY42" s="16"/>
      <c r="BZ42" s="16" t="n">
        <v>0.289017341040462</v>
      </c>
      <c r="CA42" s="16"/>
      <c r="CB42" s="16" t="n">
        <v>1.15606936416185</v>
      </c>
      <c r="CC42" s="16"/>
      <c r="CD42" s="16" t="n">
        <v>11.5606936416185</v>
      </c>
      <c r="CE42" s="16" t="n">
        <v>0.289017341040462</v>
      </c>
      <c r="CG42" s="16"/>
      <c r="CH42" s="16"/>
    </row>
    <row r="43" customFormat="false" ht="14.5" hidden="false" customHeight="false" outlineLevel="0" collapsed="false">
      <c r="A43" s="11" t="s">
        <v>149</v>
      </c>
      <c r="B43" s="12" t="n">
        <v>149.06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 t="n">
        <v>1.39372822299652</v>
      </c>
      <c r="T43" s="16"/>
      <c r="U43" s="16"/>
      <c r="V43" s="16"/>
      <c r="W43" s="16" t="n">
        <v>0.348432055749129</v>
      </c>
      <c r="X43" s="16" t="n">
        <v>2.4390243902439</v>
      </c>
      <c r="Y43" s="16"/>
      <c r="Z43" s="16"/>
      <c r="AA43" s="16"/>
      <c r="AB43" s="16"/>
      <c r="AC43" s="16"/>
      <c r="AD43" s="16"/>
      <c r="AE43" s="16" t="n">
        <v>1.39372822299652</v>
      </c>
      <c r="AF43" s="16"/>
      <c r="AG43" s="16"/>
      <c r="AH43" s="16"/>
      <c r="AI43" s="16"/>
      <c r="AJ43" s="16"/>
      <c r="AK43" s="16"/>
      <c r="AL43" s="16"/>
      <c r="AM43" s="16"/>
      <c r="AO43" s="16"/>
      <c r="AP43" s="16"/>
      <c r="AQ43" s="16"/>
      <c r="AR43" s="16"/>
      <c r="AS43" s="16" t="n">
        <v>1.04529616724739</v>
      </c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 t="n">
        <v>0.348432055749129</v>
      </c>
      <c r="BH43" s="16"/>
      <c r="BI43" s="16"/>
      <c r="BJ43" s="16" t="n">
        <v>3.83275261324042</v>
      </c>
      <c r="BK43" s="16" t="n">
        <v>45.6445993031359</v>
      </c>
      <c r="BL43" s="16" t="n">
        <v>6.96864111498258</v>
      </c>
      <c r="BM43" s="16" t="n">
        <v>2.4390243902439</v>
      </c>
      <c r="BN43" s="16"/>
      <c r="BO43" s="16"/>
      <c r="BP43" s="16"/>
      <c r="BQ43" s="16" t="n">
        <v>10.801393728223</v>
      </c>
      <c r="BR43" s="16" t="n">
        <v>13.588850174216</v>
      </c>
      <c r="BS43" s="16"/>
      <c r="BT43" s="16"/>
      <c r="BU43" s="16"/>
      <c r="BV43" s="16"/>
      <c r="BW43" s="16"/>
      <c r="BX43" s="16"/>
      <c r="BY43" s="16"/>
      <c r="BZ43" s="16"/>
      <c r="CA43" s="16"/>
      <c r="CB43" s="16" t="n">
        <v>0.348432055749129</v>
      </c>
      <c r="CC43" s="16"/>
      <c r="CD43" s="16" t="n">
        <v>8.01393728222996</v>
      </c>
      <c r="CE43" s="16" t="n">
        <v>1.04529616724739</v>
      </c>
      <c r="CG43" s="16"/>
      <c r="CH43" s="16"/>
    </row>
    <row r="44" customFormat="false" ht="14.5" hidden="false" customHeight="false" outlineLevel="0" collapsed="false">
      <c r="A44" s="11" t="s">
        <v>150</v>
      </c>
      <c r="B44" s="12" t="n">
        <v>150.56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 t="n">
        <v>1.53256704980843</v>
      </c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 t="n">
        <v>1.91570881226054</v>
      </c>
      <c r="AF44" s="16"/>
      <c r="AG44" s="16"/>
      <c r="AH44" s="16"/>
      <c r="AI44" s="16"/>
      <c r="AJ44" s="16"/>
      <c r="AK44" s="16"/>
      <c r="AL44" s="16"/>
      <c r="AM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 t="n">
        <v>0.766283524904214</v>
      </c>
      <c r="BH44" s="16"/>
      <c r="BI44" s="16"/>
      <c r="BJ44" s="16" t="n">
        <v>8.42911877394636</v>
      </c>
      <c r="BK44" s="16" t="n">
        <v>29.5019157088123</v>
      </c>
      <c r="BL44" s="16" t="n">
        <v>11.4942528735632</v>
      </c>
      <c r="BM44" s="16" t="n">
        <v>6.89655172413793</v>
      </c>
      <c r="BN44" s="16" t="n">
        <v>1.14942528735632</v>
      </c>
      <c r="BO44" s="16"/>
      <c r="BP44" s="16"/>
      <c r="BQ44" s="16" t="n">
        <v>21.455938697318</v>
      </c>
      <c r="BR44" s="16" t="n">
        <v>9.57854406130268</v>
      </c>
      <c r="BS44" s="16"/>
      <c r="BT44" s="16"/>
      <c r="BU44" s="16"/>
      <c r="BV44" s="16"/>
      <c r="BW44" s="16"/>
      <c r="BX44" s="16"/>
      <c r="BY44" s="16" t="n">
        <v>0.383141762452107</v>
      </c>
      <c r="BZ44" s="16" t="s">
        <v>101</v>
      </c>
      <c r="CA44" s="16" t="n">
        <v>0.383141762452107</v>
      </c>
      <c r="CB44" s="16" t="n">
        <v>0.383141762452107</v>
      </c>
      <c r="CC44" s="16"/>
      <c r="CD44" s="16" t="n">
        <v>5.74712643678161</v>
      </c>
      <c r="CE44" s="16" t="s">
        <v>101</v>
      </c>
      <c r="CG44" s="16"/>
      <c r="CH44" s="16"/>
    </row>
    <row r="45" customFormat="false" ht="14.5" hidden="false" customHeight="false" outlineLevel="0" collapsed="false">
      <c r="A45" s="11" t="s">
        <v>151</v>
      </c>
      <c r="B45" s="12" t="n">
        <v>152.03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 t="n">
        <v>4.40771349862259</v>
      </c>
      <c r="T45" s="16"/>
      <c r="U45" s="16"/>
      <c r="V45" s="16"/>
      <c r="W45" s="16"/>
      <c r="X45" s="16" t="n">
        <v>1.10192837465565</v>
      </c>
      <c r="Y45" s="16"/>
      <c r="Z45" s="16"/>
      <c r="AA45" s="16" t="s">
        <v>101</v>
      </c>
      <c r="AB45" s="16"/>
      <c r="AC45" s="16"/>
      <c r="AD45" s="16"/>
      <c r="AE45" s="16" t="n">
        <v>0.275482093663912</v>
      </c>
      <c r="AF45" s="16"/>
      <c r="AG45" s="16"/>
      <c r="AH45" s="16"/>
      <c r="AI45" s="16"/>
      <c r="AJ45" s="16"/>
      <c r="AK45" s="16"/>
      <c r="AL45" s="16"/>
      <c r="AM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 t="n">
        <v>0.275482093663912</v>
      </c>
      <c r="BH45" s="16"/>
      <c r="BI45" s="16"/>
      <c r="BJ45" s="16" t="n">
        <v>7.71349862258953</v>
      </c>
      <c r="BK45" s="16" t="n">
        <v>4.40771349862259</v>
      </c>
      <c r="BL45" s="16" t="n">
        <v>50.137741046832</v>
      </c>
      <c r="BM45" s="16" t="n">
        <v>4.6831955922865</v>
      </c>
      <c r="BN45" s="16" t="n">
        <v>1.65289256198347</v>
      </c>
      <c r="BO45" s="16"/>
      <c r="BP45" s="16"/>
      <c r="BQ45" s="16" t="n">
        <v>19.0082644628099</v>
      </c>
      <c r="BR45" s="16" t="n">
        <v>0.550964187327824</v>
      </c>
      <c r="BS45" s="16"/>
      <c r="BT45" s="16"/>
      <c r="BU45" s="16"/>
      <c r="BV45" s="16"/>
      <c r="BW45" s="16"/>
      <c r="BX45" s="16"/>
      <c r="BY45" s="16"/>
      <c r="BZ45" s="16"/>
      <c r="CA45" s="16" t="s">
        <v>101</v>
      </c>
      <c r="CB45" s="16" t="s">
        <v>101</v>
      </c>
      <c r="CC45" s="16"/>
      <c r="CD45" s="16" t="n">
        <v>5.50964187327824</v>
      </c>
      <c r="CE45" s="16" t="s">
        <v>101</v>
      </c>
      <c r="CG45" s="16"/>
      <c r="CH45" s="16"/>
    </row>
    <row r="46" customFormat="false" ht="14.5" hidden="false" customHeight="false" outlineLevel="0" collapsed="false">
      <c r="A46" s="11" t="s">
        <v>152</v>
      </c>
      <c r="B46" s="12" t="n">
        <v>158.56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 t="n">
        <v>1.42857142857143</v>
      </c>
      <c r="T46" s="16"/>
      <c r="U46" s="16"/>
      <c r="V46" s="16"/>
      <c r="W46" s="16"/>
      <c r="X46" s="16" t="n">
        <v>4.64285714285714</v>
      </c>
      <c r="Y46" s="16"/>
      <c r="Z46" s="16"/>
      <c r="AA46" s="16"/>
      <c r="AB46" s="16"/>
      <c r="AC46" s="16"/>
      <c r="AD46" s="16"/>
      <c r="AE46" s="16" t="n">
        <v>2.85714285714286</v>
      </c>
      <c r="AF46" s="16"/>
      <c r="AG46" s="16"/>
      <c r="AH46" s="16"/>
      <c r="AI46" s="16"/>
      <c r="AJ46" s="16"/>
      <c r="AK46" s="16"/>
      <c r="AL46" s="16"/>
      <c r="AM46" s="16"/>
      <c r="AO46" s="16"/>
      <c r="AP46" s="16"/>
      <c r="AQ46" s="16"/>
      <c r="AR46" s="16"/>
      <c r="AS46" s="16" t="n">
        <v>0.357142857142857</v>
      </c>
      <c r="AT46" s="16"/>
      <c r="AU46" s="16"/>
      <c r="AV46" s="16"/>
      <c r="AW46" s="16" t="n">
        <v>0.357142857142857</v>
      </c>
      <c r="AX46" s="16"/>
      <c r="AY46" s="16"/>
      <c r="AZ46" s="16"/>
      <c r="BA46" s="16"/>
      <c r="BB46" s="16"/>
      <c r="BC46" s="16"/>
      <c r="BD46" s="16"/>
      <c r="BE46" s="16"/>
      <c r="BF46" s="16"/>
      <c r="BG46" s="16" t="n">
        <v>5.71428571428571</v>
      </c>
      <c r="BH46" s="16"/>
      <c r="BI46" s="16"/>
      <c r="BJ46" s="16" t="n">
        <v>14.2857142857143</v>
      </c>
      <c r="BK46" s="16" t="n">
        <v>12.1428571428571</v>
      </c>
      <c r="BL46" s="16" t="n">
        <v>33.5714285714286</v>
      </c>
      <c r="BM46" s="16" t="n">
        <v>3.21428571428571</v>
      </c>
      <c r="BN46" s="16"/>
      <c r="BO46" s="16"/>
      <c r="BP46" s="16"/>
      <c r="BQ46" s="16" t="n">
        <v>6.78571428571429</v>
      </c>
      <c r="BR46" s="16" t="n">
        <v>1.07142857142857</v>
      </c>
      <c r="BS46" s="16"/>
      <c r="BT46" s="16"/>
      <c r="BU46" s="16"/>
      <c r="BV46" s="16"/>
      <c r="BW46" s="16"/>
      <c r="BX46" s="16"/>
      <c r="BY46" s="16"/>
      <c r="BZ46" s="16"/>
      <c r="CA46" s="16" t="s">
        <v>101</v>
      </c>
      <c r="CB46" s="16" t="s">
        <v>101</v>
      </c>
      <c r="CC46" s="16"/>
      <c r="CD46" s="16" t="n">
        <v>11.7857142857143</v>
      </c>
      <c r="CE46" s="16" t="n">
        <v>0.357142857142857</v>
      </c>
      <c r="CG46" s="16"/>
      <c r="CH46" s="16"/>
    </row>
    <row r="47" customFormat="false" ht="14.5" hidden="false" customHeight="false" outlineLevel="0" collapsed="false">
      <c r="A47" s="19" t="s">
        <v>153</v>
      </c>
      <c r="B47" s="20" t="n">
        <v>160.06</v>
      </c>
      <c r="C47" s="16"/>
      <c r="D47" s="16"/>
      <c r="E47" s="16"/>
      <c r="F47" s="16"/>
      <c r="G47" s="24" t="n">
        <v>2.49221183800623</v>
      </c>
      <c r="H47" s="24"/>
      <c r="I47" s="24" t="n">
        <v>0.311526479750779</v>
      </c>
      <c r="J47" s="24"/>
      <c r="K47" s="24" t="n">
        <v>1.24610591900312</v>
      </c>
      <c r="L47" s="24"/>
      <c r="M47" s="24"/>
      <c r="N47" s="24"/>
      <c r="O47" s="24"/>
      <c r="P47" s="24" t="n">
        <v>3.11526479750779</v>
      </c>
      <c r="Q47" s="24"/>
      <c r="R47" s="24" t="s">
        <v>101</v>
      </c>
      <c r="S47" s="24"/>
      <c r="T47" s="24" t="n">
        <v>0.311526479750779</v>
      </c>
      <c r="U47" s="24"/>
      <c r="V47" s="24"/>
      <c r="W47" s="24"/>
      <c r="X47" s="24" t="n">
        <v>2.49221183800623</v>
      </c>
      <c r="Y47" s="24"/>
      <c r="Z47" s="24"/>
      <c r="AA47" s="24"/>
      <c r="AB47" s="24"/>
      <c r="AC47" s="24"/>
      <c r="AD47" s="24" t="n">
        <v>59.5015576323988</v>
      </c>
      <c r="AE47" s="24"/>
      <c r="AF47" s="24"/>
      <c r="AG47" s="24"/>
      <c r="AH47" s="24" t="n">
        <v>3.11526479750779</v>
      </c>
      <c r="AI47" s="24" t="n">
        <v>1.24610591900312</v>
      </c>
      <c r="AJ47" s="24"/>
      <c r="AK47" s="24"/>
      <c r="AL47" s="24" t="n">
        <v>3.11526479750779</v>
      </c>
      <c r="AM47" s="24" t="n">
        <v>2.49221183800623</v>
      </c>
      <c r="AO47" s="24"/>
      <c r="AP47" s="24"/>
      <c r="AQ47" s="24"/>
      <c r="AR47" s="24"/>
      <c r="AS47" s="24" t="n">
        <v>0.934579439252336</v>
      </c>
      <c r="AT47" s="24"/>
      <c r="AU47" s="24"/>
      <c r="AV47" s="24"/>
      <c r="AW47" s="24"/>
      <c r="AX47" s="24"/>
      <c r="AY47" s="24"/>
      <c r="AZ47" s="24"/>
      <c r="BA47" s="24"/>
      <c r="BB47" s="24"/>
      <c r="BC47" s="24" t="n">
        <v>0.311526479750779</v>
      </c>
      <c r="BD47" s="24"/>
      <c r="BE47" s="24"/>
      <c r="BF47" s="24" t="n">
        <v>0.623052959501558</v>
      </c>
      <c r="BG47" s="24" t="n">
        <v>0.311526479750779</v>
      </c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 t="n">
        <v>1.86915887850467</v>
      </c>
      <c r="BX47" s="24" t="n">
        <v>0.311526479750779</v>
      </c>
      <c r="BY47" s="24"/>
      <c r="BZ47" s="24"/>
      <c r="CA47" s="24"/>
      <c r="CB47" s="24"/>
      <c r="CC47" s="24"/>
      <c r="CD47" s="24" t="n">
        <v>7.78816199376947</v>
      </c>
      <c r="CE47" s="24" t="n">
        <v>0.311526479750779</v>
      </c>
      <c r="CG47" s="24"/>
      <c r="CH47" s="24"/>
    </row>
    <row r="48" customFormat="false" ht="14.5" hidden="false" customHeight="false" outlineLevel="0" collapsed="false">
      <c r="A48" s="11" t="s">
        <v>154</v>
      </c>
      <c r="B48" s="12" t="n">
        <v>161.56</v>
      </c>
      <c r="C48" s="16"/>
      <c r="D48" s="16"/>
      <c r="E48" s="16"/>
      <c r="F48" s="16"/>
      <c r="G48" s="16" t="n">
        <v>45.2127659574468</v>
      </c>
      <c r="H48" s="16"/>
      <c r="I48" s="16" t="s">
        <v>101</v>
      </c>
      <c r="J48" s="16"/>
      <c r="K48" s="16" t="n">
        <v>0.265957446808511</v>
      </c>
      <c r="L48" s="16"/>
      <c r="M48" s="16"/>
      <c r="N48" s="16" t="n">
        <v>0.265957446808511</v>
      </c>
      <c r="O48" s="16"/>
      <c r="P48" s="16" t="n">
        <v>8.77659574468085</v>
      </c>
      <c r="Q48" s="16"/>
      <c r="R48" s="16" t="s">
        <v>101</v>
      </c>
      <c r="S48" s="16" t="n">
        <v>1.32978723404255</v>
      </c>
      <c r="T48" s="16"/>
      <c r="U48" s="16"/>
      <c r="V48" s="16"/>
      <c r="W48" s="16"/>
      <c r="X48" s="16" t="n">
        <v>3.45744680851064</v>
      </c>
      <c r="Y48" s="16" t="n">
        <v>2.12765957446808</v>
      </c>
      <c r="Z48" s="16"/>
      <c r="AA48" s="16"/>
      <c r="AB48" s="16"/>
      <c r="AC48" s="16"/>
      <c r="AD48" s="16" t="n">
        <v>5.85106382978723</v>
      </c>
      <c r="AE48" s="16"/>
      <c r="AF48" s="16"/>
      <c r="AG48" s="16"/>
      <c r="AH48" s="16"/>
      <c r="AI48" s="16"/>
      <c r="AJ48" s="16"/>
      <c r="AK48" s="16"/>
      <c r="AL48" s="16" t="n">
        <v>0.797872340425532</v>
      </c>
      <c r="AM48" s="16"/>
      <c r="AO48" s="16"/>
      <c r="AP48" s="16"/>
      <c r="AQ48" s="16"/>
      <c r="AR48" s="16"/>
      <c r="AS48" s="16" t="n">
        <v>4.25531914893617</v>
      </c>
      <c r="AT48" s="16"/>
      <c r="AU48" s="16"/>
      <c r="AV48" s="16"/>
      <c r="AW48" s="16"/>
      <c r="AX48" s="16" t="n">
        <v>1.32978723404255</v>
      </c>
      <c r="AY48" s="16"/>
      <c r="AZ48" s="16"/>
      <c r="BA48" s="16"/>
      <c r="BB48" s="16"/>
      <c r="BC48" s="16"/>
      <c r="BD48" s="16"/>
      <c r="BE48" s="16"/>
      <c r="BF48" s="16" t="n">
        <v>1.59574468085106</v>
      </c>
      <c r="BG48" s="16" t="n">
        <v>0.265957446808511</v>
      </c>
      <c r="BH48" s="16" t="n">
        <v>14.0957446808511</v>
      </c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 t="s">
        <v>101</v>
      </c>
      <c r="BX48" s="16" t="s">
        <v>101</v>
      </c>
      <c r="BY48" s="16"/>
      <c r="BZ48" s="16"/>
      <c r="CA48" s="16"/>
      <c r="CB48" s="16" t="n">
        <v>0.265957446808511</v>
      </c>
      <c r="CC48" s="16"/>
      <c r="CD48" s="16" t="n">
        <v>3.45744680851064</v>
      </c>
      <c r="CE48" s="16" t="n">
        <v>1.32978723404255</v>
      </c>
      <c r="CG48" s="16"/>
      <c r="CH48" s="16" t="n">
        <v>0.265957446808511</v>
      </c>
    </row>
    <row r="49" customFormat="false" ht="14.5" hidden="false" customHeight="false" outlineLevel="0" collapsed="false">
      <c r="A49" s="11" t="s">
        <v>155</v>
      </c>
      <c r="B49" s="12" t="n">
        <v>168.06</v>
      </c>
      <c r="C49" s="16"/>
      <c r="D49" s="16"/>
      <c r="E49" s="16"/>
      <c r="F49" s="16"/>
      <c r="G49" s="16" t="n">
        <v>51.3513513513514</v>
      </c>
      <c r="H49" s="16"/>
      <c r="I49" s="16"/>
      <c r="J49" s="16"/>
      <c r="K49" s="16"/>
      <c r="L49" s="16"/>
      <c r="M49" s="16"/>
      <c r="N49" s="16"/>
      <c r="O49" s="16" t="n">
        <v>0.337837837837838</v>
      </c>
      <c r="P49" s="16" t="n">
        <v>3.71621621621622</v>
      </c>
      <c r="Q49" s="16"/>
      <c r="R49" s="16"/>
      <c r="S49" s="16" t="n">
        <v>1.68918918918919</v>
      </c>
      <c r="T49" s="16"/>
      <c r="U49" s="16"/>
      <c r="V49" s="16"/>
      <c r="W49" s="16"/>
      <c r="X49" s="16" t="n">
        <v>3.71621621621622</v>
      </c>
      <c r="Y49" s="16"/>
      <c r="Z49" s="16"/>
      <c r="AA49" s="16" t="s">
        <v>101</v>
      </c>
      <c r="AB49" s="16"/>
      <c r="AC49" s="16"/>
      <c r="AD49" s="16" t="n">
        <v>9.45945945945946</v>
      </c>
      <c r="AE49" s="16"/>
      <c r="AF49" s="16"/>
      <c r="AG49" s="16"/>
      <c r="AH49" s="16"/>
      <c r="AI49" s="16"/>
      <c r="AJ49" s="16"/>
      <c r="AK49" s="16"/>
      <c r="AL49" s="16" t="s">
        <v>101</v>
      </c>
      <c r="AM49" s="16" t="s">
        <v>101</v>
      </c>
      <c r="AN49" s="11" t="s">
        <v>101</v>
      </c>
      <c r="AO49" s="16"/>
      <c r="AP49" s="16"/>
      <c r="AQ49" s="16"/>
      <c r="AR49" s="16"/>
      <c r="AS49" s="16" t="n">
        <v>4.39189189189189</v>
      </c>
      <c r="AT49" s="16"/>
      <c r="AU49" s="16"/>
      <c r="AV49" s="16"/>
      <c r="AW49" s="16"/>
      <c r="AX49" s="16"/>
      <c r="AY49" s="16"/>
      <c r="AZ49" s="16"/>
      <c r="BA49" s="16"/>
      <c r="BB49" s="16"/>
      <c r="BC49" s="16" t="n">
        <v>0.337837837837838</v>
      </c>
      <c r="BD49" s="16"/>
      <c r="BE49" s="16"/>
      <c r="BF49" s="16" t="n">
        <v>3.04054054054054</v>
      </c>
      <c r="BG49" s="16" t="s">
        <v>101</v>
      </c>
      <c r="BH49" s="16" t="n">
        <v>13.8513513513514</v>
      </c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 t="s">
        <v>101</v>
      </c>
      <c r="BW49" s="16"/>
      <c r="BX49" s="16" t="s">
        <v>101</v>
      </c>
      <c r="BY49" s="16"/>
      <c r="BZ49" s="16"/>
      <c r="CA49" s="16"/>
      <c r="CB49" s="16" t="n">
        <v>0.337837837837838</v>
      </c>
      <c r="CC49" s="16" t="s">
        <v>101</v>
      </c>
      <c r="CD49" s="16" t="n">
        <v>3.37837837837838</v>
      </c>
      <c r="CE49" s="16" t="n">
        <v>2.02702702702703</v>
      </c>
      <c r="CG49" s="16"/>
      <c r="CH49" s="16" t="s">
        <v>101</v>
      </c>
    </row>
    <row r="50" customFormat="false" ht="14.5" hidden="false" customHeight="false" outlineLevel="0" collapsed="false">
      <c r="A50" s="11" t="s">
        <v>156</v>
      </c>
      <c r="B50" s="12" t="n">
        <v>169.56</v>
      </c>
      <c r="C50" s="16"/>
      <c r="D50" s="16"/>
      <c r="E50" s="16"/>
      <c r="F50" s="16"/>
      <c r="G50" s="16" t="n">
        <v>44</v>
      </c>
      <c r="H50" s="16"/>
      <c r="I50" s="16" t="s">
        <v>101</v>
      </c>
      <c r="J50" s="16"/>
      <c r="K50" s="16"/>
      <c r="L50" s="16"/>
      <c r="M50" s="16"/>
      <c r="N50" s="16"/>
      <c r="O50" s="16"/>
      <c r="P50" s="16" t="n">
        <v>2.5</v>
      </c>
      <c r="Q50" s="16"/>
      <c r="R50" s="16"/>
      <c r="S50" s="16" t="n">
        <v>0.75</v>
      </c>
      <c r="T50" s="16"/>
      <c r="U50" s="16"/>
      <c r="V50" s="16"/>
      <c r="W50" s="16"/>
      <c r="X50" s="16" t="n">
        <v>5</v>
      </c>
      <c r="Y50" s="16"/>
      <c r="Z50" s="16"/>
      <c r="AA50" s="16"/>
      <c r="AB50" s="16"/>
      <c r="AC50" s="16"/>
      <c r="AD50" s="16" t="n">
        <v>7.5</v>
      </c>
      <c r="AE50" s="16"/>
      <c r="AF50" s="16"/>
      <c r="AG50" s="16"/>
      <c r="AH50" s="16"/>
      <c r="AI50" s="16"/>
      <c r="AJ50" s="16"/>
      <c r="AK50" s="16"/>
      <c r="AL50" s="16" t="s">
        <v>101</v>
      </c>
      <c r="AM50" s="16"/>
      <c r="AN50" s="11" t="s">
        <v>101</v>
      </c>
      <c r="AO50" s="16"/>
      <c r="AP50" s="16"/>
      <c r="AQ50" s="16"/>
      <c r="AR50" s="16"/>
      <c r="AS50" s="16" t="n">
        <v>3.75</v>
      </c>
      <c r="AT50" s="16"/>
      <c r="AU50" s="16" t="n">
        <v>1.25</v>
      </c>
      <c r="AV50" s="16"/>
      <c r="AW50" s="16"/>
      <c r="AX50" s="16"/>
      <c r="AY50" s="16"/>
      <c r="AZ50" s="16"/>
      <c r="BA50" s="16"/>
      <c r="BB50" s="16"/>
      <c r="BC50" s="16" t="n">
        <v>0.5</v>
      </c>
      <c r="BD50" s="16"/>
      <c r="BE50" s="16"/>
      <c r="BF50" s="16" t="n">
        <v>1.75</v>
      </c>
      <c r="BG50" s="16" t="n">
        <v>0.25</v>
      </c>
      <c r="BH50" s="16" t="n">
        <v>15.25</v>
      </c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 t="s">
        <v>101</v>
      </c>
      <c r="BU50" s="16"/>
      <c r="BV50" s="16"/>
      <c r="BW50" s="16" t="s">
        <v>101</v>
      </c>
      <c r="BX50" s="16" t="s">
        <v>101</v>
      </c>
      <c r="BY50" s="16"/>
      <c r="BZ50" s="16"/>
      <c r="CA50" s="16"/>
      <c r="CB50" s="16" t="n">
        <v>0.5</v>
      </c>
      <c r="CC50" s="16"/>
      <c r="CD50" s="16" t="n">
        <v>8.5</v>
      </c>
      <c r="CE50" s="16" t="n">
        <v>0.75</v>
      </c>
      <c r="CG50" s="16"/>
      <c r="CH50" s="16" t="s">
        <v>101</v>
      </c>
    </row>
    <row r="51" customFormat="false" ht="14.5" hidden="false" customHeight="false" outlineLevel="0" collapsed="false">
      <c r="A51" s="11" t="s">
        <v>157</v>
      </c>
      <c r="B51" s="12" t="n">
        <v>171.06</v>
      </c>
      <c r="C51" s="16"/>
      <c r="D51" s="16"/>
      <c r="E51" s="16"/>
      <c r="F51" s="16"/>
      <c r="G51" s="16" t="n">
        <v>29.7029702970297</v>
      </c>
      <c r="H51" s="16"/>
      <c r="I51" s="16" t="n">
        <v>0.66006600660066</v>
      </c>
      <c r="J51" s="16"/>
      <c r="K51" s="16"/>
      <c r="L51" s="16"/>
      <c r="M51" s="16"/>
      <c r="N51" s="16"/>
      <c r="O51" s="16"/>
      <c r="P51" s="16" t="n">
        <v>5.61056105610561</v>
      </c>
      <c r="Q51" s="16"/>
      <c r="R51" s="16"/>
      <c r="S51" s="16" t="n">
        <v>0.33003300330033</v>
      </c>
      <c r="T51" s="16"/>
      <c r="U51" s="16"/>
      <c r="V51" s="16"/>
      <c r="W51" s="16"/>
      <c r="X51" s="16" t="n">
        <v>4.95049504950495</v>
      </c>
      <c r="Y51" s="16"/>
      <c r="Z51" s="16"/>
      <c r="AA51" s="16"/>
      <c r="AB51" s="16"/>
      <c r="AC51" s="16"/>
      <c r="AD51" s="16" t="n">
        <v>7.59075907590759</v>
      </c>
      <c r="AE51" s="16"/>
      <c r="AF51" s="16"/>
      <c r="AG51" s="16"/>
      <c r="AH51" s="16"/>
      <c r="AI51" s="16"/>
      <c r="AJ51" s="16"/>
      <c r="AK51" s="16"/>
      <c r="AL51" s="16" t="n">
        <v>0.66006600660066</v>
      </c>
      <c r="AM51" s="16"/>
      <c r="AO51" s="16" t="n">
        <v>0.33003300330033</v>
      </c>
      <c r="AP51" s="16"/>
      <c r="AQ51" s="16"/>
      <c r="AR51" s="16"/>
      <c r="AS51" s="16" t="n">
        <v>3.96039603960396</v>
      </c>
      <c r="AT51" s="16"/>
      <c r="AU51" s="16"/>
      <c r="AV51" s="16"/>
      <c r="AW51" s="16"/>
      <c r="AX51" s="16"/>
      <c r="AY51" s="16"/>
      <c r="AZ51" s="16"/>
      <c r="BA51" s="16"/>
      <c r="BB51" s="16" t="n">
        <v>1.32013201320132</v>
      </c>
      <c r="BC51" s="16" t="n">
        <v>0.33003300330033</v>
      </c>
      <c r="BD51" s="16"/>
      <c r="BE51" s="16"/>
      <c r="BF51" s="16" t="n">
        <v>1.98019801980198</v>
      </c>
      <c r="BG51" s="16" t="n">
        <v>0.33003300330033</v>
      </c>
      <c r="BH51" s="16" t="n">
        <v>17.8217821782178</v>
      </c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 t="s">
        <v>101</v>
      </c>
      <c r="BU51" s="16"/>
      <c r="BV51" s="16"/>
      <c r="BW51" s="16" t="s">
        <v>101</v>
      </c>
      <c r="BX51" s="16" t="s">
        <v>101</v>
      </c>
      <c r="BY51" s="16"/>
      <c r="BZ51" s="16"/>
      <c r="CA51" s="16"/>
      <c r="CB51" s="16" t="n">
        <v>1.98019801980198</v>
      </c>
      <c r="CC51" s="16"/>
      <c r="CD51" s="16" t="n">
        <v>8.25082508250825</v>
      </c>
      <c r="CE51" s="16" t="n">
        <v>0.33003300330033</v>
      </c>
      <c r="CG51" s="16"/>
      <c r="CH51" s="16" t="n">
        <v>2.64026402640264</v>
      </c>
    </row>
    <row r="52" customFormat="false" ht="14.5" hidden="false" customHeight="false" outlineLevel="0" collapsed="false">
      <c r="A52" s="11" t="s">
        <v>158</v>
      </c>
      <c r="B52" s="21" t="n">
        <v>178</v>
      </c>
      <c r="C52" s="16"/>
      <c r="D52" s="16"/>
      <c r="E52" s="16"/>
      <c r="F52" s="16"/>
      <c r="G52" s="16" t="n">
        <v>5.28846153846154</v>
      </c>
      <c r="H52" s="16"/>
      <c r="I52" s="16" t="n">
        <v>2.88461538461538</v>
      </c>
      <c r="J52" s="16"/>
      <c r="K52" s="16"/>
      <c r="L52" s="16"/>
      <c r="M52" s="16"/>
      <c r="N52" s="16"/>
      <c r="O52" s="16"/>
      <c r="P52" s="16" t="n">
        <v>2.88461538461538</v>
      </c>
      <c r="Q52" s="16"/>
      <c r="R52" s="16" t="n">
        <v>0.480769230769231</v>
      </c>
      <c r="S52" s="16" t="n">
        <v>1.92307692307692</v>
      </c>
      <c r="T52" s="16"/>
      <c r="U52" s="16"/>
      <c r="V52" s="16"/>
      <c r="W52" s="16"/>
      <c r="X52" s="16" t="n">
        <v>2.40384615384615</v>
      </c>
      <c r="Y52" s="16"/>
      <c r="Z52" s="16"/>
      <c r="AA52" s="16"/>
      <c r="AB52" s="16"/>
      <c r="AC52" s="16"/>
      <c r="AD52" s="16" t="n">
        <v>0.480769230769231</v>
      </c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 t="n">
        <v>1.44230769230769</v>
      </c>
      <c r="AP52" s="16"/>
      <c r="AQ52" s="16"/>
      <c r="AR52" s="16"/>
      <c r="AS52" s="16" t="n">
        <v>4.80769230769231</v>
      </c>
      <c r="AT52" s="16"/>
      <c r="AU52" s="16"/>
      <c r="AV52" s="16"/>
      <c r="AW52" s="16"/>
      <c r="AX52" s="16"/>
      <c r="AY52" s="16"/>
      <c r="AZ52" s="16"/>
      <c r="BA52" s="16"/>
      <c r="BB52" s="16" t="n">
        <v>2.40384615384615</v>
      </c>
      <c r="BC52" s="16" t="n">
        <v>1.92307692307692</v>
      </c>
      <c r="BD52" s="16"/>
      <c r="BE52" s="16"/>
      <c r="BF52" s="16" t="n">
        <v>9.13461538461538</v>
      </c>
      <c r="BG52" s="16" t="s">
        <v>101</v>
      </c>
      <c r="BH52" s="16" t="n">
        <v>7.69230769230769</v>
      </c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 t="s">
        <v>101</v>
      </c>
      <c r="BY52" s="16"/>
      <c r="BZ52" s="16"/>
      <c r="CA52" s="16"/>
      <c r="CB52" s="16" t="n">
        <v>1.44230769230769</v>
      </c>
      <c r="CC52" s="16"/>
      <c r="CD52" s="16" t="n">
        <v>18.75</v>
      </c>
      <c r="CE52" s="16"/>
      <c r="CG52" s="16"/>
      <c r="CH52" s="16" t="n">
        <v>3.84615384615385</v>
      </c>
    </row>
    <row r="53" customFormat="false" ht="14.5" hidden="false" customHeight="false" outlineLevel="0" collapsed="false">
      <c r="A53" s="11" t="s">
        <v>160</v>
      </c>
      <c r="B53" s="21" t="n">
        <v>186.96</v>
      </c>
      <c r="C53" s="16"/>
      <c r="D53" s="16"/>
      <c r="E53" s="16"/>
      <c r="F53" s="16"/>
      <c r="G53" s="16" t="n">
        <v>10</v>
      </c>
      <c r="H53" s="16"/>
      <c r="I53" s="16" t="s">
        <v>101</v>
      </c>
      <c r="J53" s="16"/>
      <c r="K53" s="16"/>
      <c r="L53" s="16"/>
      <c r="M53" s="16"/>
      <c r="N53" s="16"/>
      <c r="O53" s="16" t="s">
        <v>101</v>
      </c>
      <c r="P53" s="16" t="n">
        <v>10</v>
      </c>
      <c r="Q53" s="16"/>
      <c r="R53" s="16"/>
      <c r="S53" s="16" t="s">
        <v>101</v>
      </c>
      <c r="T53" s="16"/>
      <c r="U53" s="16"/>
      <c r="V53" s="16"/>
      <c r="W53" s="16"/>
      <c r="X53" s="16" t="n">
        <v>2.5</v>
      </c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 t="n">
        <v>2.5</v>
      </c>
      <c r="AP53" s="16"/>
      <c r="AQ53" s="16"/>
      <c r="AR53" s="16"/>
      <c r="AS53" s="16" t="n">
        <v>7.5</v>
      </c>
      <c r="AT53" s="16"/>
      <c r="AU53" s="16"/>
      <c r="AV53" s="16"/>
      <c r="AW53" s="16" t="n">
        <v>5</v>
      </c>
      <c r="AX53" s="16"/>
      <c r="AY53" s="16"/>
      <c r="AZ53" s="16"/>
      <c r="BA53" s="16"/>
      <c r="BB53" s="16" t="n">
        <v>5</v>
      </c>
      <c r="BC53" s="16" t="n">
        <v>7.5</v>
      </c>
      <c r="BD53" s="16"/>
      <c r="BE53" s="16"/>
      <c r="BF53" s="16" t="n">
        <v>5</v>
      </c>
      <c r="BG53" s="16" t="n">
        <v>2.5</v>
      </c>
      <c r="BH53" s="16" t="n">
        <v>17.5</v>
      </c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 t="s">
        <v>101</v>
      </c>
      <c r="CC53" s="16"/>
      <c r="CD53" s="16" t="n">
        <v>15</v>
      </c>
      <c r="CE53" s="16"/>
      <c r="CG53" s="16"/>
      <c r="CH53" s="16" t="n">
        <v>5</v>
      </c>
    </row>
    <row r="54" customFormat="false" ht="14.5" hidden="false" customHeight="false" outlineLevel="0" collapsed="false">
      <c r="A54" s="11" t="s">
        <v>161</v>
      </c>
      <c r="B54" s="21" t="n">
        <v>196.56</v>
      </c>
      <c r="C54" s="16"/>
      <c r="D54" s="16"/>
      <c r="E54" s="16"/>
      <c r="F54" s="16"/>
      <c r="G54" s="16" t="n">
        <v>4.6875</v>
      </c>
      <c r="H54" s="16"/>
      <c r="I54" s="16" t="n">
        <v>3.125</v>
      </c>
      <c r="J54" s="16"/>
      <c r="K54" s="16"/>
      <c r="L54" s="16"/>
      <c r="M54" s="16"/>
      <c r="N54" s="16"/>
      <c r="O54" s="16"/>
      <c r="P54" s="16" t="n">
        <v>7.8125</v>
      </c>
      <c r="Q54" s="16"/>
      <c r="R54" s="16"/>
      <c r="S54" s="16" t="n">
        <v>3.125</v>
      </c>
      <c r="T54" s="16"/>
      <c r="U54" s="16"/>
      <c r="V54" s="16"/>
      <c r="W54" s="16"/>
      <c r="X54" s="16" t="n">
        <v>7.8125</v>
      </c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 t="n">
        <v>10.9375</v>
      </c>
      <c r="AT54" s="16"/>
      <c r="AU54" s="16" t="n">
        <v>1.5625</v>
      </c>
      <c r="AV54" s="16"/>
      <c r="AW54" s="16" t="s">
        <v>101</v>
      </c>
      <c r="AX54" s="16"/>
      <c r="AY54" s="16"/>
      <c r="AZ54" s="16"/>
      <c r="BA54" s="16"/>
      <c r="BB54" s="16" t="n">
        <v>3.125</v>
      </c>
      <c r="BC54" s="16"/>
      <c r="BD54" s="16"/>
      <c r="BE54" s="16"/>
      <c r="BF54" s="16"/>
      <c r="BG54" s="16"/>
      <c r="BH54" s="16" t="s">
        <v>121</v>
      </c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 t="n">
        <v>46.875</v>
      </c>
      <c r="CE54" s="16"/>
      <c r="CG54" s="16"/>
      <c r="CH54" s="16"/>
    </row>
    <row r="55" customFormat="false" ht="14.5" hidden="false" customHeight="false" outlineLevel="0" collapsed="false">
      <c r="A55" s="11" t="s">
        <v>162</v>
      </c>
      <c r="B55" s="21" t="n">
        <v>198.06</v>
      </c>
      <c r="C55" s="16"/>
      <c r="D55" s="16"/>
      <c r="E55" s="16"/>
      <c r="F55" s="16"/>
      <c r="G55" s="16" t="n">
        <v>4.4280442804428</v>
      </c>
      <c r="H55" s="16"/>
      <c r="I55" s="16" t="n">
        <v>3.690036900369</v>
      </c>
      <c r="J55" s="16"/>
      <c r="K55" s="16"/>
      <c r="L55" s="16"/>
      <c r="M55" s="16"/>
      <c r="N55" s="16"/>
      <c r="O55" s="16" t="n">
        <v>0.3690036900369</v>
      </c>
      <c r="P55" s="16" t="n">
        <v>5.16605166051661</v>
      </c>
      <c r="Q55" s="16"/>
      <c r="R55" s="16"/>
      <c r="S55" s="16" t="n">
        <v>1.8450184501845</v>
      </c>
      <c r="T55" s="16"/>
      <c r="U55" s="16"/>
      <c r="V55" s="16"/>
      <c r="W55" s="16"/>
      <c r="X55" s="16" t="n">
        <v>7.38007380073801</v>
      </c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 t="n">
        <v>1.4760147601476</v>
      </c>
      <c r="AP55" s="16"/>
      <c r="AQ55" s="16"/>
      <c r="AR55" s="16"/>
      <c r="AS55" s="16" t="n">
        <v>14.3911439114391</v>
      </c>
      <c r="AT55" s="16"/>
      <c r="AU55" s="16" t="n">
        <v>2.5830258302583</v>
      </c>
      <c r="AV55" s="16"/>
      <c r="AW55" s="16" t="n">
        <v>1.4760147601476</v>
      </c>
      <c r="AX55" s="16"/>
      <c r="AY55" s="16"/>
      <c r="AZ55" s="16"/>
      <c r="BA55" s="16"/>
      <c r="BB55" s="16" t="n">
        <v>1.1070110701107</v>
      </c>
      <c r="BC55" s="16" t="n">
        <v>1.1070110701107</v>
      </c>
      <c r="BD55" s="16"/>
      <c r="BE55" s="16"/>
      <c r="BF55" s="16" t="n">
        <v>1.4760147601476</v>
      </c>
      <c r="BG55" s="16" t="n">
        <v>0.3690036900369</v>
      </c>
      <c r="BH55" s="16" t="n">
        <v>21.4022140221402</v>
      </c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 t="n">
        <v>0.738007380073801</v>
      </c>
      <c r="CC55" s="16"/>
      <c r="CD55" s="16" t="n">
        <v>19.1881918819188</v>
      </c>
      <c r="CE55" s="16" t="n">
        <v>1.4760147601476</v>
      </c>
      <c r="CG55" s="16"/>
      <c r="CH55" s="16" t="n">
        <v>1.1070110701107</v>
      </c>
    </row>
    <row r="56" customFormat="false" ht="14.5" hidden="false" customHeight="false" outlineLevel="0" collapsed="false">
      <c r="A56" s="11" t="s">
        <v>163</v>
      </c>
      <c r="B56" s="21" t="n">
        <v>199.39</v>
      </c>
      <c r="C56" s="16" t="n">
        <v>0.32051282051282</v>
      </c>
      <c r="D56" s="16"/>
      <c r="E56" s="16"/>
      <c r="F56" s="16"/>
      <c r="G56" s="16" t="n">
        <v>5.44871794871795</v>
      </c>
      <c r="H56" s="16"/>
      <c r="I56" s="16" t="n">
        <v>3.2051282051282</v>
      </c>
      <c r="J56" s="16"/>
      <c r="K56" s="16"/>
      <c r="L56" s="16"/>
      <c r="M56" s="16"/>
      <c r="N56" s="16"/>
      <c r="O56" s="16"/>
      <c r="P56" s="16" t="n">
        <v>30.1282051282051</v>
      </c>
      <c r="Q56" s="16"/>
      <c r="R56" s="16"/>
      <c r="S56" s="16"/>
      <c r="T56" s="16"/>
      <c r="U56" s="16"/>
      <c r="V56" s="16"/>
      <c r="W56" s="16"/>
      <c r="X56" s="16" t="n">
        <v>4.80769230769231</v>
      </c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 t="n">
        <v>1.28205128205128</v>
      </c>
      <c r="AP56" s="16"/>
      <c r="AQ56" s="16"/>
      <c r="AR56" s="16"/>
      <c r="AS56" s="16" t="n">
        <v>18.2692307692308</v>
      </c>
      <c r="AT56" s="16"/>
      <c r="AU56" s="16" t="n">
        <v>1.6025641025641</v>
      </c>
      <c r="AV56" s="16"/>
      <c r="AW56" s="16" t="n">
        <v>1.92307692307692</v>
      </c>
      <c r="AX56" s="16"/>
      <c r="AY56" s="16"/>
      <c r="AZ56" s="16"/>
      <c r="BA56" s="16"/>
      <c r="BB56" s="16" t="n">
        <v>0.961538461538462</v>
      </c>
      <c r="BC56" s="16" t="n">
        <v>0.641025641025641</v>
      </c>
      <c r="BD56" s="16"/>
      <c r="BE56" s="16"/>
      <c r="BF56" s="16" t="n">
        <v>0.641025641025641</v>
      </c>
      <c r="BG56" s="16"/>
      <c r="BH56" s="16" t="n">
        <v>3.84615384615385</v>
      </c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 t="n">
        <v>0.641025641025641</v>
      </c>
      <c r="CC56" s="16"/>
      <c r="CD56" s="16" t="n">
        <v>12.5</v>
      </c>
      <c r="CE56" s="16" t="n">
        <v>0.32051282051282</v>
      </c>
      <c r="CG56" s="16"/>
      <c r="CH56" s="16" t="n">
        <v>1.92307692307692</v>
      </c>
    </row>
    <row r="57" customFormat="false" ht="14.5" hidden="false" customHeight="false" outlineLevel="0" collapsed="false">
      <c r="A57" s="11" t="s">
        <v>164</v>
      </c>
      <c r="B57" s="21" t="n">
        <v>206.06</v>
      </c>
      <c r="C57" s="16" t="n">
        <v>2.66666666666667</v>
      </c>
      <c r="D57" s="16" t="n">
        <v>0.666666666666667</v>
      </c>
      <c r="E57" s="16" t="s">
        <v>165</v>
      </c>
      <c r="F57" s="16"/>
      <c r="G57" s="16" t="n">
        <v>4</v>
      </c>
      <c r="H57" s="16"/>
      <c r="I57" s="16" t="n">
        <v>2</v>
      </c>
      <c r="J57" s="16"/>
      <c r="K57" s="16"/>
      <c r="L57" s="16"/>
      <c r="M57" s="16"/>
      <c r="N57" s="16"/>
      <c r="O57" s="16"/>
      <c r="P57" s="16" t="n">
        <v>32.3333333333333</v>
      </c>
      <c r="Q57" s="16"/>
      <c r="R57" s="16"/>
      <c r="S57" s="16"/>
      <c r="T57" s="16"/>
      <c r="U57" s="16"/>
      <c r="V57" s="16"/>
      <c r="W57" s="16"/>
      <c r="X57" s="16" t="n">
        <v>15</v>
      </c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 t="n">
        <v>13.6666666666667</v>
      </c>
      <c r="AT57" s="16"/>
      <c r="AU57" s="16" t="n">
        <v>4</v>
      </c>
      <c r="AV57" s="16"/>
      <c r="AW57" s="16" t="n">
        <v>1.66666666666667</v>
      </c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 t="n">
        <v>2.66666666666667</v>
      </c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 t="n">
        <v>9</v>
      </c>
      <c r="CE57" s="16" t="n">
        <v>1</v>
      </c>
      <c r="CG57" s="16"/>
      <c r="CH57" s="16" t="n">
        <v>0.666666666666667</v>
      </c>
    </row>
    <row r="58" customFormat="false" ht="14.5" hidden="false" customHeight="false" outlineLevel="0" collapsed="false">
      <c r="A58" s="11" t="s">
        <v>166</v>
      </c>
      <c r="B58" s="21" t="n">
        <v>207.56</v>
      </c>
      <c r="C58" s="16" t="n">
        <v>9.45945945945946</v>
      </c>
      <c r="D58" s="16" t="n">
        <v>1.35135135135135</v>
      </c>
      <c r="E58" s="16"/>
      <c r="F58" s="16"/>
      <c r="G58" s="16" t="n">
        <v>2.25225225225225</v>
      </c>
      <c r="H58" s="16"/>
      <c r="I58" s="16" t="s">
        <v>101</v>
      </c>
      <c r="J58" s="16"/>
      <c r="K58" s="16"/>
      <c r="L58" s="16"/>
      <c r="M58" s="16"/>
      <c r="N58" s="16"/>
      <c r="O58" s="16"/>
      <c r="P58" s="16" t="n">
        <v>11.7117117117117</v>
      </c>
      <c r="Q58" s="16"/>
      <c r="R58" s="16"/>
      <c r="S58" s="16" t="n">
        <v>3.6036036036036</v>
      </c>
      <c r="T58" s="16"/>
      <c r="U58" s="16"/>
      <c r="V58" s="16"/>
      <c r="W58" s="16"/>
      <c r="X58" s="16" t="n">
        <v>10.3603603603604</v>
      </c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 t="n">
        <v>0.900900900900901</v>
      </c>
      <c r="AP58" s="16"/>
      <c r="AQ58" s="16"/>
      <c r="AR58" s="16"/>
      <c r="AS58" s="16" t="n">
        <v>1.8018018018018</v>
      </c>
      <c r="AT58" s="16"/>
      <c r="AU58" s="16" t="n">
        <v>0.900900900900901</v>
      </c>
      <c r="AV58" s="16"/>
      <c r="AW58" s="16" t="n">
        <v>0.900900900900901</v>
      </c>
      <c r="AX58" s="16"/>
      <c r="AY58" s="16"/>
      <c r="AZ58" s="16"/>
      <c r="BA58" s="16"/>
      <c r="BB58" s="16" t="n">
        <v>0.900900900900901</v>
      </c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 t="s">
        <v>101</v>
      </c>
      <c r="CC58" s="16"/>
      <c r="CD58" s="16" t="n">
        <v>22.972972972973</v>
      </c>
      <c r="CE58" s="16" t="n">
        <v>0.450450450450451</v>
      </c>
      <c r="CG58" s="16"/>
      <c r="CH58" s="16" t="n">
        <v>0.900900900900901</v>
      </c>
    </row>
    <row r="59" customFormat="false" ht="14.5" hidden="false" customHeight="false" outlineLevel="0" collapsed="false">
      <c r="A59" s="11" t="s">
        <v>167</v>
      </c>
      <c r="B59" s="21" t="n">
        <v>209.06</v>
      </c>
      <c r="C59" s="16" t="n">
        <v>12.280701754386</v>
      </c>
      <c r="D59" s="16" t="n">
        <v>0.584795321637427</v>
      </c>
      <c r="E59" s="16"/>
      <c r="F59" s="16"/>
      <c r="G59" s="16" t="n">
        <v>5.84795321637427</v>
      </c>
      <c r="H59" s="16"/>
      <c r="I59" s="16" t="n">
        <v>4.09356725146199</v>
      </c>
      <c r="J59" s="16"/>
      <c r="K59" s="16"/>
      <c r="L59" s="16"/>
      <c r="M59" s="16"/>
      <c r="N59" s="16"/>
      <c r="O59" s="16"/>
      <c r="P59" s="16" t="n">
        <v>15.2046783625731</v>
      </c>
      <c r="Q59" s="16"/>
      <c r="R59" s="16"/>
      <c r="S59" s="16" t="n">
        <v>1.75438596491228</v>
      </c>
      <c r="T59" s="16"/>
      <c r="U59" s="16"/>
      <c r="V59" s="16"/>
      <c r="W59" s="16"/>
      <c r="X59" s="16" t="n">
        <v>7.60233918128655</v>
      </c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 t="n">
        <v>1.75438596491228</v>
      </c>
      <c r="AP59" s="16"/>
      <c r="AQ59" s="16"/>
      <c r="AR59" s="16"/>
      <c r="AS59" s="16" t="n">
        <v>7.60233918128655</v>
      </c>
      <c r="AT59" s="16"/>
      <c r="AU59" s="16" t="n">
        <v>1.16959064327485</v>
      </c>
      <c r="AV59" s="16"/>
      <c r="AW59" s="16" t="n">
        <v>1.75438596491228</v>
      </c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 t="n">
        <v>0.584795321637427</v>
      </c>
      <c r="CC59" s="16"/>
      <c r="CD59" s="16" t="n">
        <v>19.2982456140351</v>
      </c>
      <c r="CE59" s="16" t="n">
        <v>0.584795321637427</v>
      </c>
      <c r="CG59" s="16"/>
      <c r="CH59" s="16"/>
    </row>
    <row r="60" customFormat="false" ht="14.5" hidden="false" customHeight="false" outlineLevel="0" collapsed="false">
      <c r="A60" s="11" t="s">
        <v>168</v>
      </c>
      <c r="B60" s="21" t="n">
        <v>215.56</v>
      </c>
      <c r="C60" s="16" t="n">
        <v>23.0769230769231</v>
      </c>
      <c r="D60" s="16"/>
      <c r="E60" s="16"/>
      <c r="F60" s="16"/>
      <c r="G60" s="16" t="n">
        <v>15.3846153846154</v>
      </c>
      <c r="H60" s="16"/>
      <c r="I60" s="16" t="n">
        <v>15.3846153846154</v>
      </c>
      <c r="J60" s="16"/>
      <c r="K60" s="16"/>
      <c r="L60" s="16"/>
      <c r="M60" s="16"/>
      <c r="N60" s="16"/>
      <c r="O60" s="16"/>
      <c r="P60" s="16" t="n">
        <v>15.3846153846154</v>
      </c>
      <c r="Q60" s="16"/>
      <c r="R60" s="16"/>
      <c r="S60" s="16" t="n">
        <v>7.69230769230769</v>
      </c>
      <c r="T60" s="16"/>
      <c r="U60" s="16"/>
      <c r="V60" s="16"/>
      <c r="W60" s="16"/>
      <c r="X60" s="16" t="n">
        <v>7.69230769230769</v>
      </c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 t="n">
        <v>7.69230769230769</v>
      </c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 t="n">
        <v>7.69230769230769</v>
      </c>
      <c r="CE60" s="16" t="s">
        <v>101</v>
      </c>
      <c r="CG60" s="16"/>
      <c r="CH60" s="16"/>
    </row>
    <row r="61" customFormat="false" ht="14.5" hidden="false" customHeight="false" outlineLevel="0" collapsed="false">
      <c r="A61" s="11" t="s">
        <v>169</v>
      </c>
      <c r="B61" s="21" t="n">
        <v>217.06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G61" s="16"/>
      <c r="CH61" s="16"/>
    </row>
    <row r="62" customFormat="false" ht="14.5" hidden="false" customHeight="false" outlineLevel="0" collapsed="false">
      <c r="A62" s="11" t="s">
        <v>171</v>
      </c>
      <c r="B62" s="21" t="n">
        <v>218.56</v>
      </c>
      <c r="C62" s="16" t="n">
        <v>1.98675496688742</v>
      </c>
      <c r="D62" s="16"/>
      <c r="E62" s="16"/>
      <c r="F62" s="16"/>
      <c r="G62" s="16" t="n">
        <v>26.8211920529801</v>
      </c>
      <c r="H62" s="16"/>
      <c r="I62" s="16" t="n">
        <v>0.33112582781457</v>
      </c>
      <c r="J62" s="16"/>
      <c r="K62" s="16"/>
      <c r="L62" s="16"/>
      <c r="M62" s="16"/>
      <c r="N62" s="16"/>
      <c r="O62" s="16"/>
      <c r="P62" s="16"/>
      <c r="Q62" s="16"/>
      <c r="R62" s="16"/>
      <c r="S62" s="16" t="n">
        <v>0.993377483443709</v>
      </c>
      <c r="T62" s="16"/>
      <c r="U62" s="16"/>
      <c r="V62" s="16"/>
      <c r="W62" s="16"/>
      <c r="X62" s="16" t="n">
        <v>15.8940397350993</v>
      </c>
      <c r="Y62" s="16" t="s">
        <v>101</v>
      </c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 t="n">
        <v>3.97350993377483</v>
      </c>
      <c r="AP62" s="16"/>
      <c r="AQ62" s="16"/>
      <c r="AR62" s="16"/>
      <c r="AS62" s="16" t="n">
        <v>3.3112582781457</v>
      </c>
      <c r="AT62" s="16"/>
      <c r="AU62" s="16" t="n">
        <v>0.993377483443709</v>
      </c>
      <c r="AV62" s="16"/>
      <c r="AW62" s="16"/>
      <c r="AX62" s="16" t="n">
        <v>0.662251655629139</v>
      </c>
      <c r="AY62" s="16"/>
      <c r="AZ62" s="16"/>
      <c r="BA62" s="16"/>
      <c r="BB62" s="16"/>
      <c r="BC62" s="16" t="s">
        <v>101</v>
      </c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 t="n">
        <v>0.33112582781457</v>
      </c>
      <c r="CC62" s="16" t="n">
        <v>0.33112582781457</v>
      </c>
      <c r="CD62" s="16" t="n">
        <v>20.1986754966887</v>
      </c>
      <c r="CE62" s="16" t="n">
        <v>0.993377483443709</v>
      </c>
      <c r="CG62" s="16" t="n">
        <v>1.98675496688742</v>
      </c>
      <c r="CH62" s="16" t="n">
        <v>5.62913907284768</v>
      </c>
    </row>
    <row r="63" customFormat="false" ht="14.5" hidden="false" customHeight="false" outlineLevel="0" collapsed="false">
      <c r="A63" s="11" t="s">
        <v>172</v>
      </c>
      <c r="B63" s="21" t="n">
        <v>224.8</v>
      </c>
      <c r="C63" s="16" t="n">
        <v>8.79120879120879</v>
      </c>
      <c r="D63" s="16" t="n">
        <v>0.549450549450549</v>
      </c>
      <c r="E63" s="16"/>
      <c r="F63" s="16"/>
      <c r="G63" s="16"/>
      <c r="H63" s="16"/>
      <c r="I63" s="16"/>
      <c r="J63" s="16"/>
      <c r="K63" s="16"/>
      <c r="L63" s="16" t="s">
        <v>101</v>
      </c>
      <c r="M63" s="16"/>
      <c r="N63" s="16"/>
      <c r="O63" s="16"/>
      <c r="P63" s="16"/>
      <c r="Q63" s="16" t="n">
        <v>6.59340659340659</v>
      </c>
      <c r="R63" s="16"/>
      <c r="S63" s="16" t="n">
        <v>3.84615384615385</v>
      </c>
      <c r="T63" s="16"/>
      <c r="U63" s="16"/>
      <c r="V63" s="16"/>
      <c r="W63" s="16"/>
      <c r="X63" s="16" t="n">
        <v>8.24175824175824</v>
      </c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 t="n">
        <v>2.74725274725275</v>
      </c>
      <c r="AP63" s="16"/>
      <c r="AQ63" s="16"/>
      <c r="AR63" s="16"/>
      <c r="AS63" s="16" t="n">
        <v>3.84615384615385</v>
      </c>
      <c r="AT63" s="16"/>
      <c r="AU63" s="16"/>
      <c r="AV63" s="16"/>
      <c r="AW63" s="16"/>
      <c r="AX63" s="16"/>
      <c r="AY63" s="16"/>
      <c r="AZ63" s="16"/>
      <c r="BA63" s="16"/>
      <c r="BB63" s="16"/>
      <c r="BC63" s="16" t="n">
        <v>0.549450549450549</v>
      </c>
      <c r="BD63" s="16"/>
      <c r="BE63" s="16"/>
      <c r="BF63" s="16" t="n">
        <v>1.64835164835165</v>
      </c>
      <c r="BG63" s="16" t="n">
        <v>2.74725274725275</v>
      </c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 t="n">
        <v>5.49450549450549</v>
      </c>
      <c r="CC63" s="16"/>
      <c r="CD63" s="16" t="n">
        <v>36.8131868131868</v>
      </c>
      <c r="CE63" s="16" t="n">
        <v>1.0989010989011</v>
      </c>
      <c r="CG63" s="16"/>
      <c r="CH63" s="16" t="n">
        <v>6.59340659340659</v>
      </c>
    </row>
    <row r="64" customFormat="false" ht="14.5" hidden="false" customHeight="false" outlineLevel="0" collapsed="false">
      <c r="A64" s="11" t="s">
        <v>173</v>
      </c>
      <c r="B64" s="21" t="n">
        <v>234.3</v>
      </c>
      <c r="C64" s="16" t="n">
        <v>11.7647058823529</v>
      </c>
      <c r="D64" s="16"/>
      <c r="E64" s="16"/>
      <c r="F64" s="16"/>
      <c r="G64" s="16"/>
      <c r="H64" s="16"/>
      <c r="I64" s="16" t="n">
        <v>1.03806228373702</v>
      </c>
      <c r="J64" s="16"/>
      <c r="K64" s="16"/>
      <c r="L64" s="16"/>
      <c r="M64" s="16"/>
      <c r="N64" s="16"/>
      <c r="O64" s="16"/>
      <c r="P64" s="16"/>
      <c r="Q64" s="16" t="n">
        <v>5.19031141868512</v>
      </c>
      <c r="R64" s="16"/>
      <c r="S64" s="16"/>
      <c r="T64" s="16"/>
      <c r="U64" s="16"/>
      <c r="V64" s="16"/>
      <c r="W64" s="16"/>
      <c r="X64" s="16" t="n">
        <v>20.0692041522491</v>
      </c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 t="n">
        <v>2.07612456747405</v>
      </c>
      <c r="AP64" s="16"/>
      <c r="AQ64" s="16"/>
      <c r="AR64" s="16"/>
      <c r="AS64" s="16" t="n">
        <v>1.73010380622837</v>
      </c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 t="n">
        <v>50.8650519031142</v>
      </c>
      <c r="CE64" s="16" t="n">
        <v>0.69204152249135</v>
      </c>
      <c r="CG64" s="16"/>
      <c r="CH64" s="16" t="n">
        <v>1.3840830449827</v>
      </c>
    </row>
    <row r="65" customFormat="false" ht="14.5" hidden="false" customHeight="false" outlineLevel="0" collapsed="false">
      <c r="A65" s="11" t="s">
        <v>174</v>
      </c>
      <c r="B65" s="21" t="n">
        <v>253.56</v>
      </c>
      <c r="C65" s="16" t="n">
        <v>0.763358778625954</v>
      </c>
      <c r="D65" s="16" t="s">
        <v>101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 t="n">
        <v>0.381679389312977</v>
      </c>
      <c r="P65" s="16"/>
      <c r="Q65" s="16"/>
      <c r="R65" s="16" t="s">
        <v>101</v>
      </c>
      <c r="S65" s="16" t="s">
        <v>101</v>
      </c>
      <c r="T65" s="16"/>
      <c r="U65" s="16"/>
      <c r="V65" s="16"/>
      <c r="W65" s="16"/>
      <c r="X65" s="16" t="n">
        <v>9.92366412213741</v>
      </c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 t="n">
        <v>1.52671755725191</v>
      </c>
      <c r="AP65" s="16"/>
      <c r="AQ65" s="16"/>
      <c r="AR65" s="16"/>
      <c r="AS65" s="16" t="n">
        <v>6.87022900763359</v>
      </c>
      <c r="AT65" s="16"/>
      <c r="AU65" s="16"/>
      <c r="AV65" s="16"/>
      <c r="AW65" s="16"/>
      <c r="AX65" s="16"/>
      <c r="AY65" s="16"/>
      <c r="AZ65" s="16"/>
      <c r="BA65" s="16" t="n">
        <v>1.14503816793893</v>
      </c>
      <c r="BB65" s="16"/>
      <c r="BC65" s="16"/>
      <c r="BD65" s="16"/>
      <c r="BE65" s="16"/>
      <c r="BF65" s="16" t="n">
        <v>1.14503816793893</v>
      </c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 t="n">
        <v>1.52671755725191</v>
      </c>
      <c r="CC65" s="16"/>
      <c r="CD65" s="16" t="n">
        <v>28.6259541984733</v>
      </c>
      <c r="CE65" s="16"/>
      <c r="CG65" s="16" t="n">
        <v>14.5038167938931</v>
      </c>
      <c r="CH65" s="16" t="n">
        <v>1.52671755725191</v>
      </c>
    </row>
    <row r="66" customFormat="false" ht="14.5" hidden="false" customHeight="false" outlineLevel="0" collapsed="false">
      <c r="A66" s="11" t="s">
        <v>175</v>
      </c>
      <c r="B66" s="21" t="n">
        <v>255.06</v>
      </c>
      <c r="C66" s="16" t="n">
        <v>0.859598853868195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 t="s">
        <v>101</v>
      </c>
      <c r="P66" s="16" t="s">
        <v>101</v>
      </c>
      <c r="Q66" s="16"/>
      <c r="R66" s="16" t="s">
        <v>101</v>
      </c>
      <c r="S66" s="16"/>
      <c r="T66" s="16"/>
      <c r="U66" s="16"/>
      <c r="V66" s="16"/>
      <c r="W66" s="16"/>
      <c r="X66" s="16" t="n">
        <v>6.30372492836676</v>
      </c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 t="n">
        <v>3.72492836676218</v>
      </c>
      <c r="AP66" s="16"/>
      <c r="AQ66" s="16"/>
      <c r="AR66" s="16"/>
      <c r="AS66" s="16" t="n">
        <v>5.15759312320917</v>
      </c>
      <c r="AT66" s="16"/>
      <c r="AU66" s="16" t="n">
        <v>1.14613180515759</v>
      </c>
      <c r="AV66" s="16"/>
      <c r="AW66" s="16"/>
      <c r="AX66" s="16"/>
      <c r="AY66" s="16"/>
      <c r="AZ66" s="16"/>
      <c r="BA66" s="16"/>
      <c r="BB66" s="16" t="n">
        <v>1.14613180515759</v>
      </c>
      <c r="BC66" s="16" t="n">
        <v>0.286532951289398</v>
      </c>
      <c r="BD66" s="16"/>
      <c r="BE66" s="16"/>
      <c r="BF66" s="16" t="n">
        <v>0.286532951289398</v>
      </c>
      <c r="BG66" s="16" t="n">
        <v>1.71919770773639</v>
      </c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 t="n">
        <v>0.859598853868195</v>
      </c>
      <c r="CC66" s="16"/>
      <c r="CD66" s="16" t="n">
        <v>45.8452722063037</v>
      </c>
      <c r="CE66" s="16" t="n">
        <v>2.29226361031519</v>
      </c>
      <c r="CG66" s="16" t="n">
        <v>10.8882521489971</v>
      </c>
      <c r="CH66" s="16" t="n">
        <v>3.43839541547278</v>
      </c>
    </row>
    <row r="67" customFormat="false" ht="14.5" hidden="false" customHeight="false" outlineLevel="0" collapsed="false">
      <c r="A67" s="11" t="s">
        <v>176</v>
      </c>
      <c r="B67" s="21" t="n">
        <v>256.56</v>
      </c>
      <c r="C67" s="16" t="n">
        <v>1.57894736842105</v>
      </c>
      <c r="D67" s="16" t="s">
        <v>101</v>
      </c>
      <c r="E67" s="16"/>
      <c r="F67" s="16"/>
      <c r="G67" s="16"/>
      <c r="H67" s="16"/>
      <c r="I67" s="16"/>
      <c r="J67" s="16"/>
      <c r="K67" s="16"/>
      <c r="L67" s="16"/>
      <c r="M67" s="16" t="s">
        <v>101</v>
      </c>
      <c r="N67" s="16"/>
      <c r="O67" s="16" t="s">
        <v>101</v>
      </c>
      <c r="P67" s="16" t="s">
        <v>101</v>
      </c>
      <c r="Q67" s="16"/>
      <c r="R67" s="16" t="s">
        <v>101</v>
      </c>
      <c r="S67" s="16"/>
      <c r="T67" s="16"/>
      <c r="U67" s="16"/>
      <c r="V67" s="16"/>
      <c r="W67" s="16"/>
      <c r="X67" s="16" t="n">
        <v>5.78947368421053</v>
      </c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 t="n">
        <v>0.526315789473684</v>
      </c>
      <c r="AP67" s="16"/>
      <c r="AQ67" s="16"/>
      <c r="AR67" s="16"/>
      <c r="AS67" s="16" t="n">
        <v>1.05263157894737</v>
      </c>
      <c r="AT67" s="16"/>
      <c r="AU67" s="16" t="n">
        <v>3.15789473684211</v>
      </c>
      <c r="AV67" s="16"/>
      <c r="AW67" s="16"/>
      <c r="AX67" s="16"/>
      <c r="AY67" s="16"/>
      <c r="AZ67" s="16"/>
      <c r="BA67" s="16"/>
      <c r="BB67" s="16" t="n">
        <v>2.63157894736842</v>
      </c>
      <c r="BC67" s="16"/>
      <c r="BD67" s="16"/>
      <c r="BE67" s="16" t="n">
        <v>0.526315789473684</v>
      </c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 t="n">
        <v>0.526315789473684</v>
      </c>
      <c r="CC67" s="16"/>
      <c r="CD67" s="16" t="n">
        <v>68.421052631579</v>
      </c>
      <c r="CE67" s="16" t="n">
        <v>0.526315789473684</v>
      </c>
      <c r="CG67" s="16" t="n">
        <v>4.73684210526316</v>
      </c>
      <c r="CH67" s="16" t="n">
        <v>2.63157894736842</v>
      </c>
    </row>
    <row r="68" customFormat="false" ht="14.5" hidden="false" customHeight="false" outlineLevel="0" collapsed="false">
      <c r="A68" s="11" t="s">
        <v>177</v>
      </c>
      <c r="B68" s="21" t="n">
        <v>263.06</v>
      </c>
      <c r="C68" s="16" t="n">
        <v>2.22222222222222</v>
      </c>
      <c r="D68" s="16" t="s">
        <v>101</v>
      </c>
      <c r="E68" s="16"/>
      <c r="F68" s="16"/>
      <c r="G68" s="16"/>
      <c r="H68" s="16"/>
      <c r="I68" s="16" t="n">
        <v>0.888888888888889</v>
      </c>
      <c r="J68" s="16"/>
      <c r="K68" s="16"/>
      <c r="L68" s="16" t="n">
        <v>0.444444444444444</v>
      </c>
      <c r="M68" s="16"/>
      <c r="N68" s="16"/>
      <c r="O68" s="16" t="s">
        <v>101</v>
      </c>
      <c r="P68" s="16" t="n">
        <v>1.77777777777778</v>
      </c>
      <c r="Q68" s="16"/>
      <c r="R68" s="16"/>
      <c r="S68" s="16" t="n">
        <v>1.77777777777778</v>
      </c>
      <c r="T68" s="16"/>
      <c r="U68" s="16"/>
      <c r="V68" s="16"/>
      <c r="W68" s="16"/>
      <c r="X68" s="16" t="n">
        <v>16</v>
      </c>
      <c r="Y68" s="16" t="n">
        <v>0.888888888888889</v>
      </c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 t="n">
        <v>1.33333333333333</v>
      </c>
      <c r="AP68" s="16"/>
      <c r="AQ68" s="16"/>
      <c r="AR68" s="16"/>
      <c r="AS68" s="16" t="n">
        <v>6.66666666666667</v>
      </c>
      <c r="AT68" s="16"/>
      <c r="AU68" s="16" t="n">
        <v>1.77777777777778</v>
      </c>
      <c r="AV68" s="16"/>
      <c r="AW68" s="16"/>
      <c r="AX68" s="16"/>
      <c r="AY68" s="16" t="s">
        <v>101</v>
      </c>
      <c r="AZ68" s="16"/>
      <c r="BA68" s="16"/>
      <c r="BB68" s="16" t="n">
        <v>0.888888888888889</v>
      </c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 t="s">
        <v>101</v>
      </c>
      <c r="BV68" s="16"/>
      <c r="BW68" s="16"/>
      <c r="BX68" s="16"/>
      <c r="BY68" s="16"/>
      <c r="BZ68" s="16"/>
      <c r="CA68" s="16"/>
      <c r="CB68" s="16" t="n">
        <v>1.77777777777778</v>
      </c>
      <c r="CC68" s="16"/>
      <c r="CD68" s="16" t="n">
        <v>50.2222222222222</v>
      </c>
      <c r="CE68" s="16" t="n">
        <v>0.444444444444444</v>
      </c>
      <c r="CG68" s="16" t="n">
        <v>2.66666666666667</v>
      </c>
      <c r="CH68" s="16"/>
    </row>
    <row r="69" customFormat="false" ht="14.5" hidden="false" customHeight="false" outlineLevel="0" collapsed="false">
      <c r="A69" s="11" t="s">
        <v>178</v>
      </c>
      <c r="B69" s="21" t="n">
        <v>264.2</v>
      </c>
      <c r="C69" s="16" t="n">
        <v>1.76056338028169</v>
      </c>
      <c r="D69" s="16" t="s">
        <v>101</v>
      </c>
      <c r="E69" s="16"/>
      <c r="F69" s="16" t="n">
        <v>0.352112676056338</v>
      </c>
      <c r="G69" s="16"/>
      <c r="H69" s="16" t="s">
        <v>101</v>
      </c>
      <c r="I69" s="16" t="s">
        <v>101</v>
      </c>
      <c r="J69" s="16"/>
      <c r="K69" s="16"/>
      <c r="L69" s="16"/>
      <c r="M69" s="16"/>
      <c r="N69" s="16"/>
      <c r="O69" s="16" t="s">
        <v>101</v>
      </c>
      <c r="P69" s="16" t="n">
        <v>0.352112676056338</v>
      </c>
      <c r="Q69" s="16"/>
      <c r="R69" s="16" t="s">
        <v>101</v>
      </c>
      <c r="S69" s="16" t="n">
        <v>0.704225352112676</v>
      </c>
      <c r="T69" s="16"/>
      <c r="U69" s="16"/>
      <c r="V69" s="16"/>
      <c r="W69" s="16"/>
      <c r="X69" s="16" t="n">
        <v>9.50704225352113</v>
      </c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 t="n">
        <v>1.05633802816901</v>
      </c>
      <c r="AP69" s="16"/>
      <c r="AQ69" s="16"/>
      <c r="AR69" s="16"/>
      <c r="AS69" s="16" t="n">
        <v>1.76056338028169</v>
      </c>
      <c r="AT69" s="16"/>
      <c r="AU69" s="16" t="n">
        <v>1.76056338028169</v>
      </c>
      <c r="AV69" s="16"/>
      <c r="AW69" s="16"/>
      <c r="AX69" s="16"/>
      <c r="AY69" s="16" t="n">
        <v>0.352112676056338</v>
      </c>
      <c r="AZ69" s="16"/>
      <c r="BA69" s="16"/>
      <c r="BB69" s="16" t="n">
        <v>1.40845070422535</v>
      </c>
      <c r="BC69" s="16" t="n">
        <v>0.352112676056338</v>
      </c>
      <c r="BD69" s="16"/>
      <c r="BE69" s="16" t="n">
        <v>0.352112676056338</v>
      </c>
      <c r="BF69" s="16" t="n">
        <v>2.8169014084507</v>
      </c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 t="n">
        <v>1.40845070422535</v>
      </c>
      <c r="CC69" s="16"/>
      <c r="CD69" s="16" t="n">
        <v>65.1408450704225</v>
      </c>
      <c r="CE69" s="16" t="n">
        <v>1.40845070422535</v>
      </c>
      <c r="CG69" s="16" t="n">
        <v>2.11267605633803</v>
      </c>
      <c r="CH69" s="16"/>
    </row>
    <row r="70" customFormat="false" ht="14.5" hidden="false" customHeight="false" outlineLevel="0" collapsed="false">
      <c r="A70" s="11" t="s">
        <v>179</v>
      </c>
      <c r="B70" s="21" t="n">
        <v>264.5</v>
      </c>
      <c r="C70" s="16" t="n">
        <v>1.72413793103448</v>
      </c>
      <c r="D70" s="16" t="s">
        <v>101</v>
      </c>
      <c r="E70" s="16"/>
      <c r="F70" s="16" t="s">
        <v>101</v>
      </c>
      <c r="G70" s="16"/>
      <c r="H70" s="16" t="n">
        <v>0</v>
      </c>
      <c r="I70" s="16" t="s">
        <v>101</v>
      </c>
      <c r="J70" s="16"/>
      <c r="K70" s="16"/>
      <c r="L70" s="16"/>
      <c r="M70" s="16"/>
      <c r="N70" s="16"/>
      <c r="O70" s="16"/>
      <c r="P70" s="16"/>
      <c r="Q70" s="16"/>
      <c r="R70" s="16"/>
      <c r="S70" s="16" t="n">
        <v>1.29310344827586</v>
      </c>
      <c r="T70" s="16"/>
      <c r="U70" s="16"/>
      <c r="V70" s="16"/>
      <c r="W70" s="16"/>
      <c r="X70" s="16" t="n">
        <v>12.5</v>
      </c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 t="n">
        <v>2.58620689655172</v>
      </c>
      <c r="AP70" s="16"/>
      <c r="AQ70" s="16" t="s">
        <v>101</v>
      </c>
      <c r="AR70" s="16"/>
      <c r="AS70" s="16" t="n">
        <v>7.75862068965517</v>
      </c>
      <c r="AT70" s="16"/>
      <c r="AU70" s="16" t="n">
        <v>3.01724137931034</v>
      </c>
      <c r="AV70" s="16"/>
      <c r="AW70" s="16"/>
      <c r="AX70" s="16"/>
      <c r="AY70" s="16"/>
      <c r="AZ70" s="16"/>
      <c r="BA70" s="16"/>
      <c r="BB70" s="16"/>
      <c r="BC70" s="16"/>
      <c r="BD70" s="16" t="n">
        <v>0.431034482758621</v>
      </c>
      <c r="BE70" s="16"/>
      <c r="BF70" s="16" t="n">
        <v>0.431034482758621</v>
      </c>
      <c r="BG70" s="16"/>
      <c r="BH70" s="16" t="s">
        <v>165</v>
      </c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 t="s">
        <v>101</v>
      </c>
      <c r="BT70" s="16"/>
      <c r="BU70" s="16" t="s">
        <v>101</v>
      </c>
      <c r="BV70" s="16"/>
      <c r="BW70" s="16"/>
      <c r="BX70" s="16"/>
      <c r="BY70" s="16"/>
      <c r="BZ70" s="16"/>
      <c r="CA70" s="16"/>
      <c r="CB70" s="16" t="n">
        <v>1.29310344827586</v>
      </c>
      <c r="CC70" s="16"/>
      <c r="CD70" s="16" t="n">
        <v>56.8965517241379</v>
      </c>
      <c r="CE70" s="16" t="n">
        <v>1.72413793103448</v>
      </c>
      <c r="CG70" s="16" t="n">
        <v>2.1551724137931</v>
      </c>
      <c r="CH70" s="16" t="n">
        <v>0.431034482758621</v>
      </c>
    </row>
    <row r="71" customFormat="false" ht="14.5" hidden="false" customHeight="false" outlineLevel="0" collapsed="false">
      <c r="A71" s="11" t="s">
        <v>181</v>
      </c>
      <c r="B71" s="21" t="n">
        <v>272.56</v>
      </c>
      <c r="C71" s="16" t="n">
        <v>0.673400673400673</v>
      </c>
      <c r="D71" s="16" t="s">
        <v>101</v>
      </c>
      <c r="E71" s="16"/>
      <c r="F71" s="16"/>
      <c r="G71" s="16"/>
      <c r="H71" s="16"/>
      <c r="I71" s="16" t="s">
        <v>101</v>
      </c>
      <c r="J71" s="16"/>
      <c r="K71" s="16"/>
      <c r="L71" s="16"/>
      <c r="M71" s="16"/>
      <c r="N71" s="16"/>
      <c r="O71" s="16" t="n">
        <v>0.336700336700337</v>
      </c>
      <c r="P71" s="16"/>
      <c r="Q71" s="16"/>
      <c r="R71" s="16"/>
      <c r="S71" s="16" t="n">
        <v>1.68350168350168</v>
      </c>
      <c r="T71" s="16"/>
      <c r="U71" s="16"/>
      <c r="V71" s="16"/>
      <c r="W71" s="16"/>
      <c r="X71" s="16" t="n">
        <v>9.42760942760943</v>
      </c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 t="s">
        <v>101</v>
      </c>
      <c r="AP71" s="16"/>
      <c r="AQ71" s="16"/>
      <c r="AR71" s="16"/>
      <c r="AS71" s="16" t="n">
        <v>3.36700336700337</v>
      </c>
      <c r="AT71" s="16"/>
      <c r="AU71" s="16" t="n">
        <v>3.03030303030303</v>
      </c>
      <c r="AV71" s="16"/>
      <c r="AW71" s="16"/>
      <c r="AX71" s="16"/>
      <c r="AY71" s="16"/>
      <c r="AZ71" s="16"/>
      <c r="BA71" s="16"/>
      <c r="BB71" s="16" t="n">
        <v>1.68350168350168</v>
      </c>
      <c r="BC71" s="16" t="n">
        <v>0.336700336700337</v>
      </c>
      <c r="BD71" s="16"/>
      <c r="BE71" s="16"/>
      <c r="BF71" s="16" t="n">
        <v>1.34680134680135</v>
      </c>
      <c r="BG71" s="16" t="n">
        <v>0.673400673400673</v>
      </c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 t="n">
        <v>0.336700336700337</v>
      </c>
      <c r="CC71" s="16"/>
      <c r="CD71" s="16" t="n">
        <v>67.3400673400674</v>
      </c>
      <c r="CE71" s="16" t="n">
        <v>0.336700336700337</v>
      </c>
      <c r="CG71" s="16" t="n">
        <v>2.35690235690236</v>
      </c>
      <c r="CH71" s="16" t="n">
        <v>1.01010101010101</v>
      </c>
    </row>
    <row r="72" customFormat="false" ht="14.5" hidden="false" customHeight="false" outlineLevel="0" collapsed="false">
      <c r="A72" s="11" t="s">
        <v>182</v>
      </c>
      <c r="B72" s="21" t="n">
        <v>274.06</v>
      </c>
      <c r="C72" s="16" t="n">
        <v>1.62337662337662</v>
      </c>
      <c r="D72" s="16" t="s">
        <v>101</v>
      </c>
      <c r="E72" s="16"/>
      <c r="F72" s="16"/>
      <c r="G72" s="16"/>
      <c r="H72" s="16"/>
      <c r="I72" s="16" t="s">
        <v>101</v>
      </c>
      <c r="J72" s="16"/>
      <c r="K72" s="16"/>
      <c r="L72" s="16"/>
      <c r="M72" s="16"/>
      <c r="N72" s="16"/>
      <c r="O72" s="16"/>
      <c r="P72" s="16"/>
      <c r="Q72" s="16"/>
      <c r="R72" s="16"/>
      <c r="S72" s="16" t="n">
        <v>0.974025974025974</v>
      </c>
      <c r="T72" s="16"/>
      <c r="U72" s="16"/>
      <c r="V72" s="16"/>
      <c r="W72" s="16"/>
      <c r="X72" s="16" t="n">
        <v>18.5064935064935</v>
      </c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 t="n">
        <v>0.324675324675325</v>
      </c>
      <c r="AP72" s="16"/>
      <c r="AQ72" s="16"/>
      <c r="AR72" s="16"/>
      <c r="AS72" s="16" t="n">
        <v>1.62337662337662</v>
      </c>
      <c r="AT72" s="16"/>
      <c r="AU72" s="16" t="n">
        <v>0.324675324675325</v>
      </c>
      <c r="AV72" s="16"/>
      <c r="AW72" s="16"/>
      <c r="AX72" s="16"/>
      <c r="AY72" s="16" t="n">
        <v>1.2987012987013</v>
      </c>
      <c r="AZ72" s="16" t="n">
        <v>0.324675324675325</v>
      </c>
      <c r="BA72" s="16" t="n">
        <v>0.649350649350649</v>
      </c>
      <c r="BB72" s="16"/>
      <c r="BC72" s="16" t="n">
        <v>0.324675324675325</v>
      </c>
      <c r="BD72" s="16"/>
      <c r="BE72" s="16" t="n">
        <v>0.324675324675325</v>
      </c>
      <c r="BF72" s="16" t="n">
        <v>1.62337662337662</v>
      </c>
      <c r="BG72" s="16" t="n">
        <v>0.649350649350649</v>
      </c>
      <c r="BH72" s="16"/>
      <c r="BI72" s="16" t="n">
        <v>1.2987012987013</v>
      </c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 t="n">
        <v>0.324675324675325</v>
      </c>
      <c r="CC72" s="16"/>
      <c r="CD72" s="16" t="n">
        <v>35.3896103896104</v>
      </c>
      <c r="CE72" s="16" t="n">
        <v>0.649350649350649</v>
      </c>
      <c r="CG72" s="16" t="n">
        <v>12.987012987013</v>
      </c>
      <c r="CH72" s="16"/>
    </row>
    <row r="73" customFormat="false" ht="14.5" hidden="false" customHeight="false" outlineLevel="0" collapsed="false">
      <c r="A73" s="11" t="s">
        <v>183</v>
      </c>
      <c r="B73" s="21" t="n">
        <v>275.56</v>
      </c>
      <c r="C73" s="16" t="n">
        <v>1.28755364806867</v>
      </c>
      <c r="D73" s="16" t="s">
        <v>101</v>
      </c>
      <c r="E73" s="16" t="s">
        <v>101</v>
      </c>
      <c r="F73" s="16"/>
      <c r="G73" s="16"/>
      <c r="H73" s="16"/>
      <c r="I73" s="16"/>
      <c r="J73" s="16"/>
      <c r="K73" s="16"/>
      <c r="L73" s="16"/>
      <c r="M73" s="16"/>
      <c r="N73" s="16"/>
      <c r="O73" s="16" t="s">
        <v>101</v>
      </c>
      <c r="P73" s="16"/>
      <c r="Q73" s="16"/>
      <c r="R73" s="16"/>
      <c r="S73" s="16" t="n">
        <v>1.28755364806867</v>
      </c>
      <c r="T73" s="16"/>
      <c r="U73" s="16"/>
      <c r="V73" s="16"/>
      <c r="W73" s="16"/>
      <c r="X73" s="16" t="n">
        <v>25.3218884120172</v>
      </c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 t="n">
        <v>3.43347639484979</v>
      </c>
      <c r="AP73" s="16" t="s">
        <v>101</v>
      </c>
      <c r="AQ73" s="16"/>
      <c r="AR73" s="16"/>
      <c r="AS73" s="16" t="n">
        <v>2.57510729613734</v>
      </c>
      <c r="AT73" s="16" t="n">
        <v>0.429184549356223</v>
      </c>
      <c r="AU73" s="16" t="n">
        <v>0.429184549356223</v>
      </c>
      <c r="AV73" s="16"/>
      <c r="AW73" s="16"/>
      <c r="AX73" s="16"/>
      <c r="AY73" s="16" t="n">
        <v>1.71673819742489</v>
      </c>
      <c r="AZ73" s="16"/>
      <c r="BA73" s="16" t="n">
        <v>0.429184549356223</v>
      </c>
      <c r="BB73" s="16" t="n">
        <v>1.71673819742489</v>
      </c>
      <c r="BC73" s="16" t="n">
        <v>0.429184549356223</v>
      </c>
      <c r="BD73" s="16"/>
      <c r="BE73" s="16"/>
      <c r="BF73" s="16"/>
      <c r="BG73" s="16"/>
      <c r="BH73" s="16"/>
      <c r="BI73" s="16" t="n">
        <v>1.71673819742489</v>
      </c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 t="n">
        <v>0.429184549356223</v>
      </c>
      <c r="CC73" s="16"/>
      <c r="CD73" s="16" t="n">
        <v>30.0429184549356</v>
      </c>
      <c r="CE73" s="16" t="n">
        <v>1.71673819742489</v>
      </c>
      <c r="CG73" s="16" t="n">
        <v>13.3047210300429</v>
      </c>
      <c r="CH73" s="16"/>
    </row>
    <row r="74" customFormat="false" ht="14.5" hidden="false" customHeight="false" outlineLevel="0" collapsed="false">
      <c r="A74" s="11" t="s">
        <v>184</v>
      </c>
      <c r="B74" s="21" t="n">
        <v>286.46</v>
      </c>
      <c r="C74" s="16" t="n">
        <v>1.28205128205128</v>
      </c>
      <c r="D74" s="16" t="s">
        <v>101</v>
      </c>
      <c r="E74" s="16" t="s">
        <v>101</v>
      </c>
      <c r="F74" s="16"/>
      <c r="G74" s="16"/>
      <c r="H74" s="16"/>
      <c r="I74" s="16" t="s">
        <v>101</v>
      </c>
      <c r="J74" s="16"/>
      <c r="K74" s="16"/>
      <c r="L74" s="16"/>
      <c r="M74" s="16" t="s">
        <v>101</v>
      </c>
      <c r="N74" s="16"/>
      <c r="O74" s="16" t="s">
        <v>101</v>
      </c>
      <c r="P74" s="16"/>
      <c r="Q74" s="16"/>
      <c r="R74" s="16"/>
      <c r="S74" s="16" t="n">
        <v>1.70940170940171</v>
      </c>
      <c r="T74" s="16"/>
      <c r="U74" s="16"/>
      <c r="V74" s="16"/>
      <c r="W74" s="16"/>
      <c r="X74" s="16" t="n">
        <v>23.0769230769231</v>
      </c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 t="n">
        <v>0.854700854700855</v>
      </c>
      <c r="AP74" s="16"/>
      <c r="AQ74" s="16"/>
      <c r="AR74" s="16" t="n">
        <v>5.98290598290598</v>
      </c>
      <c r="AS74" s="16" t="n">
        <v>6.41025641025641</v>
      </c>
      <c r="AT74" s="16"/>
      <c r="AU74" s="16" t="n">
        <v>4.27350427350427</v>
      </c>
      <c r="AV74" s="16"/>
      <c r="AW74" s="16"/>
      <c r="AX74" s="16"/>
      <c r="AY74" s="16" t="n">
        <v>3.41880341880342</v>
      </c>
      <c r="AZ74" s="16"/>
      <c r="BA74" s="16"/>
      <c r="BB74" s="16"/>
      <c r="BC74" s="16"/>
      <c r="BD74" s="16" t="n">
        <v>0.427350427350427</v>
      </c>
      <c r="BE74" s="16"/>
      <c r="BF74" s="16"/>
      <c r="BG74" s="16" t="n">
        <v>3.84615384615385</v>
      </c>
      <c r="BH74" s="16"/>
      <c r="BI74" s="16" t="n">
        <v>1.70940170940171</v>
      </c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 t="n">
        <v>1.28205128205128</v>
      </c>
      <c r="CC74" s="16"/>
      <c r="CD74" s="16" t="n">
        <v>23.5042735042735</v>
      </c>
      <c r="CE74" s="16" t="n">
        <v>1.28205128205128</v>
      </c>
      <c r="CG74" s="16" t="n">
        <v>12.8205128205128</v>
      </c>
      <c r="CH74" s="16" t="s">
        <v>101</v>
      </c>
    </row>
    <row r="75" customFormat="false" ht="14.5" hidden="false" customHeight="false" outlineLevel="0" collapsed="false">
      <c r="A75" s="11" t="s">
        <v>185</v>
      </c>
      <c r="B75" s="21" t="n">
        <v>291.25</v>
      </c>
      <c r="C75" s="16" t="n">
        <v>9.32835820895522</v>
      </c>
      <c r="D75" s="16" t="n">
        <v>0.746268656716418</v>
      </c>
      <c r="E75" s="16"/>
      <c r="F75" s="16" t="n">
        <v>1.49253731343284</v>
      </c>
      <c r="G75" s="16"/>
      <c r="H75" s="16"/>
      <c r="I75" s="16" t="n">
        <v>0.373134328358209</v>
      </c>
      <c r="J75" s="16" t="n">
        <v>3.73134328358209</v>
      </c>
      <c r="K75" s="16"/>
      <c r="L75" s="16"/>
      <c r="M75" s="16"/>
      <c r="N75" s="16"/>
      <c r="O75" s="16"/>
      <c r="P75" s="16" t="n">
        <v>0.373134328358209</v>
      </c>
      <c r="Q75" s="16"/>
      <c r="R75" s="16"/>
      <c r="S75" s="16" t="n">
        <v>2.23880597014925</v>
      </c>
      <c r="T75" s="16"/>
      <c r="U75" s="16"/>
      <c r="V75" s="16"/>
      <c r="W75" s="16"/>
      <c r="X75" s="16" t="n">
        <v>14.5522388059702</v>
      </c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 t="n">
        <v>5.97014925373134</v>
      </c>
      <c r="AP75" s="16"/>
      <c r="AQ75" s="16"/>
      <c r="AR75" s="16" t="n">
        <v>8.95522388059701</v>
      </c>
      <c r="AS75" s="16" t="n">
        <v>3.35820895522388</v>
      </c>
      <c r="AT75" s="16"/>
      <c r="AU75" s="16"/>
      <c r="AV75" s="16"/>
      <c r="AW75" s="16"/>
      <c r="AX75" s="16"/>
      <c r="AY75" s="16" t="n">
        <v>6.34328358208955</v>
      </c>
      <c r="AZ75" s="16"/>
      <c r="BA75" s="16"/>
      <c r="BB75" s="16"/>
      <c r="BC75" s="16" t="n">
        <v>0.373134328358209</v>
      </c>
      <c r="BD75" s="16" t="n">
        <v>1.11940298507463</v>
      </c>
      <c r="BE75" s="16"/>
      <c r="BF75" s="16"/>
      <c r="BG75" s="16" t="n">
        <v>3.73134328358209</v>
      </c>
      <c r="BH75" s="16"/>
      <c r="BI75" s="16" t="n">
        <v>0.373134328358209</v>
      </c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 t="n">
        <v>2.23880597014925</v>
      </c>
      <c r="CC75" s="16"/>
      <c r="CD75" s="16" t="n">
        <v>19.4029850746269</v>
      </c>
      <c r="CE75" s="16" t="n">
        <v>1.86567164179104</v>
      </c>
      <c r="CG75" s="16" t="s">
        <v>101</v>
      </c>
      <c r="CH75" s="16" t="n">
        <v>3.35820895522388</v>
      </c>
    </row>
    <row r="76" customFormat="false" ht="14.5" hidden="false" customHeight="false" outlineLevel="0" collapsed="false">
      <c r="A76" s="11" t="s">
        <v>186</v>
      </c>
      <c r="B76" s="21" t="n">
        <v>320.36</v>
      </c>
      <c r="C76" s="16" t="n">
        <v>11.0687022900763</v>
      </c>
      <c r="D76" s="16" t="n">
        <v>0.381679389312977</v>
      </c>
      <c r="E76" s="16"/>
      <c r="F76" s="16" t="n">
        <v>0.381679389312977</v>
      </c>
      <c r="G76" s="16"/>
      <c r="H76" s="16" t="n">
        <v>1.14503816793893</v>
      </c>
      <c r="I76" s="16" t="n">
        <v>0.381679389312977</v>
      </c>
      <c r="J76" s="16" t="s">
        <v>101</v>
      </c>
      <c r="K76" s="16"/>
      <c r="L76" s="16"/>
      <c r="M76" s="16"/>
      <c r="N76" s="16"/>
      <c r="O76" s="16"/>
      <c r="P76" s="16"/>
      <c r="Q76" s="16"/>
      <c r="R76" s="16"/>
      <c r="S76" s="16" t="n">
        <v>1.14503816793893</v>
      </c>
      <c r="T76" s="16"/>
      <c r="U76" s="16"/>
      <c r="V76" s="16"/>
      <c r="W76" s="16"/>
      <c r="X76" s="16" t="n">
        <v>18.7022900763359</v>
      </c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 t="n">
        <v>3.81679389312977</v>
      </c>
      <c r="AP76" s="16"/>
      <c r="AQ76" s="16"/>
      <c r="AR76" s="16" t="n">
        <v>15.2671755725191</v>
      </c>
      <c r="AS76" s="16" t="n">
        <v>0.763358778625954</v>
      </c>
      <c r="AT76" s="16" t="n">
        <v>2.67175572519084</v>
      </c>
      <c r="AU76" s="16"/>
      <c r="AV76" s="16"/>
      <c r="AW76" s="16"/>
      <c r="AX76" s="16"/>
      <c r="AY76" s="16" t="n">
        <v>0.763358778625954</v>
      </c>
      <c r="AZ76" s="16"/>
      <c r="BA76" s="16"/>
      <c r="BB76" s="16"/>
      <c r="BC76" s="16"/>
      <c r="BD76" s="16"/>
      <c r="BE76" s="16"/>
      <c r="BF76" s="16"/>
      <c r="BG76" s="16" t="n">
        <v>0.381679389312977</v>
      </c>
      <c r="BH76" s="16"/>
      <c r="BI76" s="16" t="n">
        <v>0</v>
      </c>
      <c r="BJ76" s="16"/>
      <c r="BK76" s="16"/>
      <c r="BL76" s="16"/>
      <c r="BM76" s="16"/>
      <c r="BN76" s="16"/>
      <c r="BO76" s="16"/>
      <c r="BP76" s="16"/>
      <c r="BQ76" s="16"/>
      <c r="BR76" s="16"/>
      <c r="BS76" s="16" t="s">
        <v>101</v>
      </c>
      <c r="BT76" s="16"/>
      <c r="BU76" s="16"/>
      <c r="BV76" s="16"/>
      <c r="BW76" s="16"/>
      <c r="BX76" s="16"/>
      <c r="BY76" s="16"/>
      <c r="BZ76" s="16"/>
      <c r="CA76" s="16"/>
      <c r="CB76" s="16" t="s">
        <v>101</v>
      </c>
      <c r="CC76" s="16"/>
      <c r="CD76" s="16" t="n">
        <v>37.4045801526718</v>
      </c>
      <c r="CE76" s="16" t="n">
        <v>1.90839694656489</v>
      </c>
      <c r="CG76" s="16" t="s">
        <v>101</v>
      </c>
      <c r="CH76" s="16" t="n">
        <v>0.763358778625954</v>
      </c>
    </row>
    <row r="77" customFormat="false" ht="14.5" hidden="false" customHeight="false" outlineLevel="0" collapsed="false">
      <c r="A77" s="11" t="s">
        <v>187</v>
      </c>
      <c r="B77" s="21" t="n">
        <v>329.5</v>
      </c>
      <c r="C77" s="16" t="n">
        <v>5.53359683794466</v>
      </c>
      <c r="D77" s="16" t="s">
        <v>101</v>
      </c>
      <c r="E77" s="16"/>
      <c r="F77" s="16" t="n">
        <v>1.18577075098814</v>
      </c>
      <c r="G77" s="16"/>
      <c r="H77" s="16"/>
      <c r="I77" s="16" t="n">
        <v>0.395256916996047</v>
      </c>
      <c r="J77" s="16"/>
      <c r="K77" s="16"/>
      <c r="L77" s="16"/>
      <c r="M77" s="16"/>
      <c r="N77" s="16"/>
      <c r="O77" s="16"/>
      <c r="P77" s="16"/>
      <c r="Q77" s="16"/>
      <c r="R77" s="16"/>
      <c r="S77" s="16" t="n">
        <v>1.58102766798419</v>
      </c>
      <c r="T77" s="16"/>
      <c r="U77" s="16"/>
      <c r="V77" s="16"/>
      <c r="W77" s="16"/>
      <c r="X77" s="16" t="n">
        <v>22.1343873517787</v>
      </c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 t="n">
        <v>11.0671936758893</v>
      </c>
      <c r="AP77" s="16" t="n">
        <v>1.58102766798419</v>
      </c>
      <c r="AQ77" s="16"/>
      <c r="AR77" s="16" t="n">
        <v>9.09090909090909</v>
      </c>
      <c r="AS77" s="16" t="n">
        <v>3.55731225296443</v>
      </c>
      <c r="AT77" s="16"/>
      <c r="AU77" s="16"/>
      <c r="AV77" s="16"/>
      <c r="AW77" s="16"/>
      <c r="AX77" s="16"/>
      <c r="AY77" s="16" t="n">
        <v>10.2766798418972</v>
      </c>
      <c r="AZ77" s="16"/>
      <c r="BA77" s="16"/>
      <c r="BB77" s="16"/>
      <c r="BC77" s="16"/>
      <c r="BD77" s="16" t="n">
        <v>1.97628458498024</v>
      </c>
      <c r="BE77" s="16"/>
      <c r="BF77" s="16"/>
      <c r="BG77" s="16"/>
      <c r="BH77" s="16"/>
      <c r="BI77" s="16" t="n">
        <v>1.18577075098814</v>
      </c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 t="n">
        <v>0.790513833992095</v>
      </c>
      <c r="CC77" s="16"/>
      <c r="CD77" s="16" t="n">
        <v>11.4624505928854</v>
      </c>
      <c r="CE77" s="16" t="n">
        <v>1.58102766798419</v>
      </c>
      <c r="CG77" s="16" t="s">
        <v>101</v>
      </c>
      <c r="CH77" s="16" t="n">
        <v>1.18577075098814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W7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5" zeroHeight="false" outlineLevelRow="0" outlineLevelCol="0"/>
  <cols>
    <col collapsed="false" customWidth="true" hidden="false" outlineLevel="0" max="1" min="1" style="25" width="19.45"/>
    <col collapsed="false" customWidth="true" hidden="false" outlineLevel="0" max="2" min="2" style="25" width="7.18"/>
    <col collapsed="false" customWidth="true" hidden="false" outlineLevel="0" max="49" min="3" style="26" width="3.46"/>
    <col collapsed="false" customWidth="true" hidden="false" outlineLevel="0" max="1025" min="50" style="0" width="8.49"/>
  </cols>
  <sheetData>
    <row r="1" customFormat="false" ht="164" hidden="false" customHeight="false" outlineLevel="0" collapsed="false">
      <c r="A1" s="6" t="s">
        <v>10</v>
      </c>
      <c r="B1" s="7" t="s">
        <v>11</v>
      </c>
      <c r="C1" s="27" t="s">
        <v>189</v>
      </c>
      <c r="D1" s="27" t="s">
        <v>190</v>
      </c>
      <c r="E1" s="27" t="s">
        <v>191</v>
      </c>
      <c r="F1" s="27" t="s">
        <v>192</v>
      </c>
      <c r="G1" s="27" t="s">
        <v>193</v>
      </c>
      <c r="H1" s="27" t="s">
        <v>194</v>
      </c>
      <c r="I1" s="26" t="s">
        <v>195</v>
      </c>
      <c r="J1" s="27" t="s">
        <v>196</v>
      </c>
      <c r="K1" s="26" t="s">
        <v>197</v>
      </c>
      <c r="L1" s="26" t="s">
        <v>198</v>
      </c>
      <c r="M1" s="27" t="s">
        <v>199</v>
      </c>
      <c r="N1" s="26" t="s">
        <v>200</v>
      </c>
      <c r="O1" s="26" t="s">
        <v>201</v>
      </c>
      <c r="P1" s="26" t="s">
        <v>202</v>
      </c>
      <c r="Q1" s="26" t="s">
        <v>203</v>
      </c>
      <c r="R1" s="26" t="s">
        <v>204</v>
      </c>
      <c r="S1" s="27" t="s">
        <v>205</v>
      </c>
      <c r="T1" s="27" t="s">
        <v>206</v>
      </c>
      <c r="U1" s="27" t="s">
        <v>207</v>
      </c>
      <c r="V1" s="26" t="s">
        <v>208</v>
      </c>
      <c r="W1" s="27" t="s">
        <v>209</v>
      </c>
      <c r="X1" s="27" t="s">
        <v>210</v>
      </c>
      <c r="Y1" s="26" t="s">
        <v>211</v>
      </c>
      <c r="Z1" s="26" t="s">
        <v>212</v>
      </c>
      <c r="AA1" s="26" t="s">
        <v>213</v>
      </c>
      <c r="AB1" s="26" t="s">
        <v>214</v>
      </c>
      <c r="AC1" s="26" t="s">
        <v>215</v>
      </c>
      <c r="AD1" s="27" t="s">
        <v>216</v>
      </c>
      <c r="AE1" s="26" t="s">
        <v>217</v>
      </c>
      <c r="AF1" s="26" t="s">
        <v>218</v>
      </c>
      <c r="AG1" s="26" t="s">
        <v>219</v>
      </c>
      <c r="AH1" s="26" t="s">
        <v>220</v>
      </c>
      <c r="AI1" s="26" t="s">
        <v>221</v>
      </c>
      <c r="AJ1" s="26" t="s">
        <v>222</v>
      </c>
      <c r="AK1" s="26" t="s">
        <v>223</v>
      </c>
      <c r="AL1" s="26" t="s">
        <v>224</v>
      </c>
      <c r="AM1" s="27" t="s">
        <v>225</v>
      </c>
      <c r="AN1" s="26" t="s">
        <v>226</v>
      </c>
      <c r="AO1" s="26" t="s">
        <v>227</v>
      </c>
      <c r="AP1" s="26" t="s">
        <v>228</v>
      </c>
      <c r="AQ1" s="26" t="s">
        <v>229</v>
      </c>
      <c r="AR1" s="26" t="s">
        <v>230</v>
      </c>
      <c r="AS1" s="26" t="s">
        <v>231</v>
      </c>
      <c r="AT1" s="26" t="s">
        <v>232</v>
      </c>
      <c r="AU1" s="26" t="s">
        <v>233</v>
      </c>
      <c r="AV1" s="26" t="s">
        <v>234</v>
      </c>
      <c r="AW1" s="26" t="s">
        <v>235</v>
      </c>
    </row>
    <row r="2" customFormat="false" ht="14.5" hidden="false" customHeight="false" outlineLevel="0" collapsed="false">
      <c r="A2" s="25" t="s">
        <v>236</v>
      </c>
      <c r="B2" s="28" t="s">
        <v>237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29"/>
      <c r="T2" s="29"/>
      <c r="U2" s="29"/>
      <c r="V2" s="29"/>
      <c r="W2" s="29"/>
      <c r="X2" s="29"/>
      <c r="Y2" s="30"/>
      <c r="Z2" s="30"/>
      <c r="AA2" s="30"/>
      <c r="AB2" s="29"/>
      <c r="AC2" s="29"/>
      <c r="AD2" s="29"/>
      <c r="AE2" s="29"/>
      <c r="AF2" s="29"/>
      <c r="AG2" s="29"/>
      <c r="AH2" s="29"/>
      <c r="AI2" s="30"/>
      <c r="AJ2" s="29"/>
      <c r="AK2" s="30"/>
      <c r="AL2" s="30"/>
      <c r="AM2" s="29"/>
      <c r="AN2" s="29"/>
      <c r="AO2" s="30"/>
      <c r="AP2" s="30" t="s">
        <v>238</v>
      </c>
      <c r="AQ2" s="30"/>
      <c r="AR2" s="30"/>
      <c r="AS2" s="30"/>
      <c r="AT2" s="30" t="s">
        <v>124</v>
      </c>
      <c r="AU2" s="30"/>
      <c r="AV2" s="30"/>
      <c r="AW2" s="31"/>
    </row>
    <row r="3" customFormat="false" ht="14.5" hidden="false" customHeight="false" outlineLevel="0" collapsed="false">
      <c r="A3" s="25" t="s">
        <v>239</v>
      </c>
      <c r="B3" s="28" t="s">
        <v>240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30"/>
      <c r="P3" s="30"/>
      <c r="Q3" s="30"/>
      <c r="R3" s="30"/>
      <c r="S3" s="29"/>
      <c r="T3" s="29"/>
      <c r="U3" s="29"/>
      <c r="V3" s="29"/>
      <c r="W3" s="29"/>
      <c r="X3" s="29"/>
      <c r="Y3" s="30"/>
      <c r="Z3" s="30"/>
      <c r="AA3" s="30"/>
      <c r="AB3" s="29"/>
      <c r="AC3" s="29"/>
      <c r="AD3" s="29"/>
      <c r="AE3" s="29"/>
      <c r="AF3" s="29"/>
      <c r="AG3" s="29"/>
      <c r="AH3" s="29"/>
      <c r="AI3" s="30"/>
      <c r="AJ3" s="29"/>
      <c r="AK3" s="30"/>
      <c r="AL3" s="30"/>
      <c r="AM3" s="29"/>
      <c r="AN3" s="29"/>
      <c r="AO3" s="30"/>
      <c r="AP3" s="30"/>
      <c r="AQ3" s="30"/>
      <c r="AR3" s="30"/>
      <c r="AS3" s="30"/>
      <c r="AT3" s="30"/>
      <c r="AU3" s="30"/>
      <c r="AV3" s="30"/>
      <c r="AW3" s="30"/>
    </row>
    <row r="4" customFormat="false" ht="14.5" hidden="false" customHeight="false" outlineLevel="0" collapsed="false">
      <c r="A4" s="25" t="s">
        <v>241</v>
      </c>
      <c r="B4" s="28" t="s">
        <v>242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0"/>
      <c r="P4" s="30"/>
      <c r="Q4" s="30"/>
      <c r="R4" s="30"/>
      <c r="S4" s="29"/>
      <c r="T4" s="29"/>
      <c r="U4" s="29"/>
      <c r="V4" s="29"/>
      <c r="W4" s="29"/>
      <c r="X4" s="29"/>
      <c r="Y4" s="30"/>
      <c r="Z4" s="30"/>
      <c r="AA4" s="30"/>
      <c r="AB4" s="29"/>
      <c r="AC4" s="29"/>
      <c r="AD4" s="29"/>
      <c r="AE4" s="29"/>
      <c r="AF4" s="29"/>
      <c r="AG4" s="29"/>
      <c r="AH4" s="29"/>
      <c r="AI4" s="30"/>
      <c r="AJ4" s="29"/>
      <c r="AK4" s="30"/>
      <c r="AL4" s="30"/>
      <c r="AM4" s="29"/>
      <c r="AN4" s="29"/>
      <c r="AO4" s="30"/>
      <c r="AP4" s="30"/>
      <c r="AQ4" s="30"/>
      <c r="AR4" s="30"/>
      <c r="AS4" s="30"/>
      <c r="AT4" s="30"/>
      <c r="AU4" s="30"/>
      <c r="AV4" s="30"/>
      <c r="AW4" s="30"/>
    </row>
    <row r="5" customFormat="false" ht="14.5" hidden="false" customHeight="false" outlineLevel="0" collapsed="false">
      <c r="A5" s="25" t="s">
        <v>243</v>
      </c>
      <c r="B5" s="28" t="s">
        <v>244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30"/>
      <c r="P5" s="30"/>
      <c r="Q5" s="30"/>
      <c r="R5" s="30"/>
      <c r="S5" s="29"/>
      <c r="T5" s="29"/>
      <c r="U5" s="29"/>
      <c r="V5" s="29"/>
      <c r="W5" s="29"/>
      <c r="X5" s="29"/>
      <c r="Y5" s="30"/>
      <c r="Z5" s="30"/>
      <c r="AA5" s="30"/>
      <c r="AB5" s="29"/>
      <c r="AC5" s="29"/>
      <c r="AD5" s="29"/>
      <c r="AE5" s="29"/>
      <c r="AF5" s="29"/>
      <c r="AG5" s="29"/>
      <c r="AH5" s="29"/>
      <c r="AI5" s="30"/>
      <c r="AJ5" s="29"/>
      <c r="AK5" s="30"/>
      <c r="AL5" s="30"/>
      <c r="AM5" s="29"/>
      <c r="AN5" s="29"/>
      <c r="AO5" s="30"/>
      <c r="AP5" s="30"/>
      <c r="AQ5" s="30"/>
      <c r="AR5" s="30"/>
      <c r="AS5" s="30"/>
      <c r="AT5" s="30" t="s">
        <v>124</v>
      </c>
      <c r="AU5" s="30"/>
      <c r="AV5" s="30"/>
      <c r="AW5" s="30"/>
    </row>
    <row r="6" customFormat="false" ht="14.5" hidden="false" customHeight="false" outlineLevel="0" collapsed="false">
      <c r="A6" s="25" t="s">
        <v>245</v>
      </c>
      <c r="B6" s="28" t="s">
        <v>246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0"/>
      <c r="P6" s="30"/>
      <c r="Q6" s="30"/>
      <c r="R6" s="30"/>
      <c r="S6" s="29"/>
      <c r="T6" s="29"/>
      <c r="U6" s="29"/>
      <c r="V6" s="29"/>
      <c r="W6" s="29"/>
      <c r="X6" s="29"/>
      <c r="Y6" s="30"/>
      <c r="Z6" s="30"/>
      <c r="AA6" s="30"/>
      <c r="AB6" s="29"/>
      <c r="AC6" s="29"/>
      <c r="AD6" s="29"/>
      <c r="AE6" s="29"/>
      <c r="AF6" s="29"/>
      <c r="AG6" s="29"/>
      <c r="AH6" s="29"/>
      <c r="AI6" s="30"/>
      <c r="AJ6" s="29"/>
      <c r="AK6" s="30"/>
      <c r="AL6" s="30"/>
      <c r="AM6" s="29"/>
      <c r="AN6" s="29"/>
      <c r="AO6" s="30"/>
      <c r="AP6" s="30" t="s">
        <v>124</v>
      </c>
      <c r="AQ6" s="30"/>
      <c r="AR6" s="30"/>
      <c r="AS6" s="30"/>
      <c r="AT6" s="30" t="s">
        <v>124</v>
      </c>
      <c r="AU6" s="30"/>
      <c r="AV6" s="30"/>
      <c r="AW6" s="30"/>
    </row>
    <row r="7" customFormat="false" ht="14.5" hidden="false" customHeight="false" outlineLevel="0" collapsed="false">
      <c r="A7" s="25" t="s">
        <v>247</v>
      </c>
      <c r="B7" s="28" t="s">
        <v>248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0"/>
      <c r="P7" s="30"/>
      <c r="Q7" s="30"/>
      <c r="R7" s="30"/>
      <c r="S7" s="29"/>
      <c r="T7" s="29"/>
      <c r="U7" s="29"/>
      <c r="V7" s="29"/>
      <c r="W7" s="29"/>
      <c r="X7" s="29"/>
      <c r="Y7" s="30"/>
      <c r="Z7" s="30"/>
      <c r="AA7" s="30"/>
      <c r="AB7" s="29"/>
      <c r="AC7" s="29"/>
      <c r="AD7" s="29"/>
      <c r="AE7" s="29"/>
      <c r="AF7" s="29"/>
      <c r="AG7" s="29"/>
      <c r="AH7" s="29"/>
      <c r="AI7" s="30"/>
      <c r="AJ7" s="29"/>
      <c r="AK7" s="30"/>
      <c r="AL7" s="30"/>
      <c r="AM7" s="29"/>
      <c r="AN7" s="29"/>
      <c r="AO7" s="30"/>
      <c r="AP7" s="30"/>
      <c r="AQ7" s="30"/>
      <c r="AR7" s="30"/>
      <c r="AS7" s="30"/>
      <c r="AT7" s="30"/>
      <c r="AU7" s="30"/>
      <c r="AV7" s="30"/>
      <c r="AW7" s="30"/>
    </row>
    <row r="8" customFormat="false" ht="14.5" hidden="false" customHeight="false" outlineLevel="0" collapsed="false">
      <c r="A8" s="25" t="s">
        <v>249</v>
      </c>
      <c r="B8" s="28" t="s">
        <v>250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30"/>
      <c r="P8" s="30"/>
      <c r="Q8" s="30"/>
      <c r="R8" s="30"/>
      <c r="S8" s="29"/>
      <c r="T8" s="29"/>
      <c r="U8" s="29"/>
      <c r="V8" s="29"/>
      <c r="W8" s="29"/>
      <c r="X8" s="29"/>
      <c r="Y8" s="30"/>
      <c r="Z8" s="30"/>
      <c r="AA8" s="30"/>
      <c r="AB8" s="29"/>
      <c r="AC8" s="29"/>
      <c r="AD8" s="29"/>
      <c r="AE8" s="29"/>
      <c r="AF8" s="29"/>
      <c r="AG8" s="29"/>
      <c r="AH8" s="29"/>
      <c r="AI8" s="30"/>
      <c r="AJ8" s="29"/>
      <c r="AK8" s="30"/>
      <c r="AL8" s="30"/>
      <c r="AM8" s="29"/>
      <c r="AN8" s="29"/>
      <c r="AO8" s="30"/>
      <c r="AP8" s="30"/>
      <c r="AQ8" s="30"/>
      <c r="AR8" s="30"/>
      <c r="AS8" s="30"/>
      <c r="AT8" s="30"/>
      <c r="AU8" s="30"/>
      <c r="AV8" s="30"/>
      <c r="AW8" s="30"/>
    </row>
    <row r="9" customFormat="false" ht="14.5" hidden="false" customHeight="false" outlineLevel="0" collapsed="false">
      <c r="A9" s="25" t="s">
        <v>251</v>
      </c>
      <c r="B9" s="28" t="s">
        <v>252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30"/>
      <c r="Q9" s="30"/>
      <c r="R9" s="30"/>
      <c r="S9" s="29"/>
      <c r="T9" s="29"/>
      <c r="U9" s="29"/>
      <c r="V9" s="29"/>
      <c r="W9" s="29"/>
      <c r="X9" s="29"/>
      <c r="Y9" s="30"/>
      <c r="Z9" s="30"/>
      <c r="AA9" s="30"/>
      <c r="AB9" s="29"/>
      <c r="AC9" s="29"/>
      <c r="AD9" s="29"/>
      <c r="AE9" s="29"/>
      <c r="AF9" s="29"/>
      <c r="AG9" s="29"/>
      <c r="AH9" s="29"/>
      <c r="AI9" s="30"/>
      <c r="AJ9" s="29"/>
      <c r="AK9" s="30"/>
      <c r="AL9" s="30"/>
      <c r="AM9" s="29"/>
      <c r="AN9" s="29"/>
      <c r="AO9" s="29"/>
      <c r="AP9" s="30"/>
      <c r="AQ9" s="30"/>
      <c r="AR9" s="30"/>
      <c r="AS9" s="30"/>
      <c r="AT9" s="30"/>
      <c r="AU9" s="30"/>
      <c r="AV9" s="30"/>
      <c r="AW9" s="30"/>
    </row>
    <row r="10" customFormat="false" ht="14.5" hidden="false" customHeight="false" outlineLevel="0" collapsed="false">
      <c r="A10" s="25" t="s">
        <v>253</v>
      </c>
      <c r="B10" s="28" t="s">
        <v>254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30"/>
      <c r="P10" s="30"/>
      <c r="Q10" s="30"/>
      <c r="R10" s="30"/>
      <c r="S10" s="29"/>
      <c r="T10" s="29"/>
      <c r="U10" s="29"/>
      <c r="V10" s="29"/>
      <c r="W10" s="29"/>
      <c r="X10" s="29"/>
      <c r="Y10" s="30"/>
      <c r="Z10" s="30"/>
      <c r="AA10" s="30"/>
      <c r="AB10" s="29"/>
      <c r="AC10" s="29"/>
      <c r="AD10" s="29"/>
      <c r="AE10" s="29"/>
      <c r="AF10" s="29"/>
      <c r="AG10" s="29"/>
      <c r="AH10" s="29"/>
      <c r="AI10" s="30"/>
      <c r="AJ10" s="29"/>
      <c r="AK10" s="30"/>
      <c r="AL10" s="30"/>
      <c r="AM10" s="29"/>
      <c r="AN10" s="29"/>
      <c r="AO10" s="30"/>
      <c r="AP10" s="30"/>
      <c r="AQ10" s="30"/>
      <c r="AR10" s="30"/>
      <c r="AS10" s="30"/>
      <c r="AT10" s="30"/>
      <c r="AU10" s="30"/>
      <c r="AV10" s="30"/>
      <c r="AW10" s="30"/>
    </row>
    <row r="11" customFormat="false" ht="14.5" hidden="false" customHeight="false" outlineLevel="0" collapsed="false">
      <c r="A11" s="25" t="s">
        <v>255</v>
      </c>
      <c r="B11" s="28" t="s">
        <v>256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30"/>
      <c r="P11" s="30"/>
      <c r="Q11" s="30"/>
      <c r="R11" s="30"/>
      <c r="S11" s="29"/>
      <c r="T11" s="29"/>
      <c r="U11" s="29"/>
      <c r="V11" s="29"/>
      <c r="W11" s="29"/>
      <c r="X11" s="29"/>
      <c r="Y11" s="30"/>
      <c r="Z11" s="30"/>
      <c r="AA11" s="30"/>
      <c r="AB11" s="29"/>
      <c r="AC11" s="29"/>
      <c r="AD11" s="29"/>
      <c r="AE11" s="29"/>
      <c r="AF11" s="29"/>
      <c r="AG11" s="29"/>
      <c r="AH11" s="29"/>
      <c r="AI11" s="30"/>
      <c r="AJ11" s="29"/>
      <c r="AK11" s="30" t="s">
        <v>124</v>
      </c>
      <c r="AL11" s="30"/>
      <c r="AM11" s="29"/>
      <c r="AN11" s="29"/>
      <c r="AO11" s="30"/>
      <c r="AP11" s="30"/>
      <c r="AQ11" s="30"/>
      <c r="AR11" s="30"/>
      <c r="AS11" s="30"/>
      <c r="AT11" s="30"/>
      <c r="AU11" s="30"/>
      <c r="AV11" s="30"/>
      <c r="AW11" s="30"/>
    </row>
    <row r="12" customFormat="false" ht="14.5" hidden="false" customHeight="false" outlineLevel="0" collapsed="false">
      <c r="A12" s="25" t="s">
        <v>257</v>
      </c>
      <c r="B12" s="28" t="s">
        <v>258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30"/>
      <c r="P12" s="30"/>
      <c r="Q12" s="30"/>
      <c r="R12" s="30"/>
      <c r="S12" s="29"/>
      <c r="T12" s="29"/>
      <c r="U12" s="29"/>
      <c r="V12" s="29"/>
      <c r="W12" s="29"/>
      <c r="X12" s="29"/>
      <c r="Y12" s="30"/>
      <c r="Z12" s="30"/>
      <c r="AA12" s="30"/>
      <c r="AB12" s="29"/>
      <c r="AC12" s="29"/>
      <c r="AD12" s="29"/>
      <c r="AE12" s="29"/>
      <c r="AF12" s="29"/>
      <c r="AG12" s="29"/>
      <c r="AH12" s="29"/>
      <c r="AI12" s="30"/>
      <c r="AJ12" s="29"/>
      <c r="AK12" s="30" t="s">
        <v>124</v>
      </c>
      <c r="AL12" s="30"/>
      <c r="AM12" s="29"/>
      <c r="AN12" s="29"/>
      <c r="AO12" s="30"/>
      <c r="AP12" s="30"/>
      <c r="AQ12" s="30"/>
      <c r="AR12" s="30"/>
      <c r="AS12" s="30"/>
      <c r="AT12" s="30"/>
      <c r="AU12" s="30"/>
      <c r="AV12" s="30"/>
      <c r="AW12" s="30"/>
    </row>
    <row r="13" customFormat="false" ht="14.5" hidden="false" customHeight="false" outlineLevel="0" collapsed="false">
      <c r="A13" s="25" t="s">
        <v>259</v>
      </c>
      <c r="B13" s="28" t="s">
        <v>260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 t="s">
        <v>124</v>
      </c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</row>
    <row r="14" customFormat="false" ht="14.5" hidden="false" customHeight="false" outlineLevel="0" collapsed="false">
      <c r="A14" s="25" t="s">
        <v>261</v>
      </c>
      <c r="B14" s="28" t="s">
        <v>262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</row>
    <row r="15" customFormat="false" ht="14.5" hidden="false" customHeight="false" outlineLevel="0" collapsed="false">
      <c r="A15" s="25" t="s">
        <v>263</v>
      </c>
      <c r="B15" s="28" t="s">
        <v>264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 t="s">
        <v>124</v>
      </c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</row>
    <row r="16" customFormat="false" ht="14.5" hidden="false" customHeight="false" outlineLevel="0" collapsed="false">
      <c r="A16" s="25" t="s">
        <v>265</v>
      </c>
      <c r="B16" s="28" t="s">
        <v>266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 t="s">
        <v>124</v>
      </c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</row>
    <row r="17" customFormat="false" ht="14.5" hidden="false" customHeight="false" outlineLevel="0" collapsed="false">
      <c r="A17" s="25" t="s">
        <v>267</v>
      </c>
      <c r="B17" s="28" t="s">
        <v>268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 t="s">
        <v>124</v>
      </c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</row>
    <row r="18" customFormat="false" ht="14.5" hidden="false" customHeight="false" outlineLevel="0" collapsed="false">
      <c r="A18" s="25" t="s">
        <v>269</v>
      </c>
      <c r="B18" s="28" t="s">
        <v>270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 t="s">
        <v>124</v>
      </c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</row>
    <row r="19" customFormat="false" ht="14.5" hidden="false" customHeight="false" outlineLevel="0" collapsed="false">
      <c r="A19" s="25" t="s">
        <v>271</v>
      </c>
      <c r="B19" s="28" t="s">
        <v>272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 t="s">
        <v>124</v>
      </c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 t="s">
        <v>124</v>
      </c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 t="s">
        <v>124</v>
      </c>
    </row>
    <row r="20" customFormat="false" ht="14.5" hidden="false" customHeight="false" outlineLevel="0" collapsed="false">
      <c r="A20" s="25" t="s">
        <v>273</v>
      </c>
      <c r="B20" s="28" t="s">
        <v>274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 t="s">
        <v>124</v>
      </c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 t="s">
        <v>124</v>
      </c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 t="s">
        <v>124</v>
      </c>
    </row>
    <row r="21" customFormat="false" ht="14.5" hidden="false" customHeight="false" outlineLevel="0" collapsed="false">
      <c r="A21" s="25" t="s">
        <v>275</v>
      </c>
      <c r="B21" s="28" t="s">
        <v>276</v>
      </c>
      <c r="C21" s="29"/>
      <c r="D21" s="29"/>
      <c r="E21" s="29"/>
      <c r="F21" s="29"/>
      <c r="G21" s="29"/>
      <c r="H21" s="29"/>
      <c r="I21" s="30"/>
      <c r="J21" s="29"/>
      <c r="K21" s="29"/>
      <c r="L21" s="30"/>
      <c r="M21" s="29"/>
      <c r="N21" s="30"/>
      <c r="O21" s="30"/>
      <c r="P21" s="30" t="s">
        <v>124</v>
      </c>
      <c r="Q21" s="30"/>
      <c r="R21" s="30"/>
      <c r="S21" s="29"/>
      <c r="T21" s="29"/>
      <c r="U21" s="29"/>
      <c r="V21" s="30"/>
      <c r="W21" s="30"/>
      <c r="X21" s="29"/>
      <c r="Y21" s="30"/>
      <c r="Z21" s="30"/>
      <c r="AA21" s="30"/>
      <c r="AB21" s="30"/>
      <c r="AC21" s="30"/>
      <c r="AD21" s="29"/>
      <c r="AE21" s="29"/>
      <c r="AF21" s="30"/>
      <c r="AG21" s="30"/>
      <c r="AH21" s="29"/>
      <c r="AI21" s="30"/>
      <c r="AJ21" s="30"/>
      <c r="AK21" s="30"/>
      <c r="AL21" s="30"/>
      <c r="AM21" s="29"/>
      <c r="AN21" s="30"/>
      <c r="AO21" s="30"/>
      <c r="AP21" s="30"/>
      <c r="AQ21" s="30"/>
      <c r="AR21" s="30"/>
      <c r="AS21" s="30"/>
      <c r="AT21" s="30"/>
      <c r="AU21" s="30"/>
      <c r="AV21" s="30"/>
      <c r="AW21" s="30"/>
    </row>
    <row r="22" customFormat="false" ht="14.5" hidden="false" customHeight="false" outlineLevel="0" collapsed="false">
      <c r="A22" s="25" t="s">
        <v>277</v>
      </c>
      <c r="B22" s="28" t="s">
        <v>278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 t="s">
        <v>124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</row>
    <row r="23" customFormat="false" ht="14.5" hidden="false" customHeight="false" outlineLevel="0" collapsed="false">
      <c r="A23" s="25" t="s">
        <v>279</v>
      </c>
      <c r="B23" s="28" t="s">
        <v>280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 t="s">
        <v>124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</row>
    <row r="24" customFormat="false" ht="14.5" hidden="false" customHeight="false" outlineLevel="0" collapsed="false">
      <c r="A24" s="25" t="s">
        <v>281</v>
      </c>
      <c r="B24" s="28" t="s">
        <v>282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 t="s">
        <v>124</v>
      </c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</row>
    <row r="25" customFormat="false" ht="14.5" hidden="false" customHeight="false" outlineLevel="0" collapsed="false">
      <c r="A25" s="25" t="s">
        <v>283</v>
      </c>
      <c r="B25" s="28" t="s">
        <v>284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 t="s">
        <v>238</v>
      </c>
      <c r="AI25" s="30"/>
      <c r="AJ25" s="30"/>
      <c r="AK25" s="30" t="s">
        <v>124</v>
      </c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</row>
    <row r="26" customFormat="false" ht="14.5" hidden="false" customHeight="false" outlineLevel="0" collapsed="false">
      <c r="A26" s="25" t="s">
        <v>285</v>
      </c>
      <c r="B26" s="28" t="s">
        <v>286</v>
      </c>
      <c r="C26" s="30"/>
      <c r="D26" s="30"/>
      <c r="E26" s="30"/>
      <c r="F26" s="30"/>
      <c r="G26" s="30"/>
      <c r="H26" s="30"/>
      <c r="I26" s="15"/>
      <c r="J26" s="30"/>
      <c r="K26" s="30"/>
      <c r="L26" s="30"/>
      <c r="M26" s="30"/>
      <c r="N26" s="30"/>
      <c r="O26" s="30"/>
      <c r="P26" s="30" t="s">
        <v>124</v>
      </c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15" t="s">
        <v>238</v>
      </c>
      <c r="AD26" s="30"/>
      <c r="AE26" s="30"/>
      <c r="AF26" s="15"/>
      <c r="AG26" s="30"/>
      <c r="AH26" s="30" t="s">
        <v>238</v>
      </c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</row>
    <row r="27" customFormat="false" ht="14.5" hidden="false" customHeight="false" outlineLevel="0" collapsed="false">
      <c r="A27" s="25" t="s">
        <v>287</v>
      </c>
      <c r="B27" s="28" t="s">
        <v>288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 t="s">
        <v>124</v>
      </c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</row>
    <row r="28" customFormat="false" ht="14.5" hidden="false" customHeight="false" outlineLevel="0" collapsed="false">
      <c r="A28" s="25" t="s">
        <v>289</v>
      </c>
      <c r="B28" s="28" t="s">
        <v>290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 t="s">
        <v>124</v>
      </c>
      <c r="Q28" s="30"/>
      <c r="R28" s="30"/>
      <c r="S28" s="30"/>
      <c r="T28" s="30"/>
      <c r="U28" s="30"/>
      <c r="V28" s="30"/>
      <c r="W28" s="30"/>
      <c r="X28" s="30"/>
      <c r="Y28" s="30"/>
      <c r="Z28" s="30" t="s">
        <v>238</v>
      </c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</row>
    <row r="29" customFormat="false" ht="14.5" hidden="false" customHeight="false" outlineLevel="0" collapsed="false">
      <c r="A29" s="25" t="s">
        <v>291</v>
      </c>
      <c r="B29" s="28" t="s">
        <v>292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 t="s">
        <v>124</v>
      </c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</row>
    <row r="30" customFormat="false" ht="14.5" hidden="false" customHeight="false" outlineLevel="0" collapsed="false">
      <c r="A30" s="25" t="s">
        <v>293</v>
      </c>
      <c r="B30" s="28" t="s">
        <v>294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15" t="s">
        <v>238</v>
      </c>
      <c r="O30" s="30"/>
      <c r="P30" s="30" t="s">
        <v>124</v>
      </c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</row>
    <row r="31" customFormat="false" ht="14.5" hidden="false" customHeight="false" outlineLevel="0" collapsed="false">
      <c r="A31" s="25" t="s">
        <v>295</v>
      </c>
      <c r="B31" s="28" t="s">
        <v>296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 t="s">
        <v>124</v>
      </c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 t="s">
        <v>238</v>
      </c>
      <c r="AN31" s="30"/>
      <c r="AO31" s="30"/>
      <c r="AP31" s="30"/>
      <c r="AQ31" s="30"/>
      <c r="AR31" s="30"/>
      <c r="AS31" s="30"/>
      <c r="AT31" s="30"/>
      <c r="AU31" s="30"/>
      <c r="AV31" s="30"/>
      <c r="AW31" s="30"/>
    </row>
    <row r="32" customFormat="false" ht="14.5" hidden="false" customHeight="false" outlineLevel="0" collapsed="false">
      <c r="A32" s="25" t="s">
        <v>297</v>
      </c>
      <c r="B32" s="28" t="s">
        <v>298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 t="s">
        <v>238</v>
      </c>
      <c r="O32" s="30"/>
      <c r="P32" s="30" t="s">
        <v>124</v>
      </c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 t="s">
        <v>121</v>
      </c>
    </row>
    <row r="33" customFormat="false" ht="14.5" hidden="false" customHeight="false" outlineLevel="0" collapsed="false">
      <c r="A33" s="25" t="s">
        <v>299</v>
      </c>
      <c r="B33" s="28" t="s">
        <v>300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 t="s">
        <v>124</v>
      </c>
      <c r="Q33" s="30"/>
      <c r="R33" s="30"/>
      <c r="S33" s="30"/>
      <c r="T33" s="30"/>
      <c r="U33" s="30"/>
      <c r="V33" s="30"/>
      <c r="W33" s="30"/>
      <c r="X33" s="30"/>
      <c r="Y33" s="30"/>
      <c r="Z33" s="30" t="s">
        <v>238</v>
      </c>
      <c r="AA33" s="30"/>
      <c r="AB33" s="30" t="s">
        <v>238</v>
      </c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</row>
    <row r="34" customFormat="false" ht="14.5" hidden="false" customHeight="false" outlineLevel="0" collapsed="false">
      <c r="A34" s="25" t="s">
        <v>301</v>
      </c>
      <c r="B34" s="28" t="s">
        <v>302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 t="s">
        <v>238</v>
      </c>
      <c r="O34" s="30"/>
      <c r="P34" s="30" t="s">
        <v>124</v>
      </c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</row>
    <row r="35" customFormat="false" ht="14.5" hidden="false" customHeight="false" outlineLevel="0" collapsed="false">
      <c r="A35" s="25" t="s">
        <v>303</v>
      </c>
      <c r="B35" s="28" t="s">
        <v>304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 t="s">
        <v>124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 t="s">
        <v>238</v>
      </c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 t="s">
        <v>101</v>
      </c>
    </row>
    <row r="36" customFormat="false" ht="14.5" hidden="false" customHeight="false" outlineLevel="0" collapsed="false">
      <c r="A36" s="25" t="s">
        <v>305</v>
      </c>
      <c r="B36" s="28" t="s">
        <v>306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 t="s">
        <v>124</v>
      </c>
      <c r="Q36" s="30"/>
      <c r="R36" s="30"/>
      <c r="S36" s="30"/>
      <c r="T36" s="30"/>
      <c r="U36" s="30"/>
      <c r="V36" s="30"/>
      <c r="W36" s="30"/>
      <c r="X36" s="30"/>
      <c r="Y36" s="30"/>
      <c r="Z36" s="30" t="s">
        <v>124</v>
      </c>
      <c r="AA36" s="30"/>
      <c r="AB36" s="30" t="s">
        <v>238</v>
      </c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</row>
    <row r="37" customFormat="false" ht="14.5" hidden="false" customHeight="false" outlineLevel="0" collapsed="false">
      <c r="A37" s="25" t="s">
        <v>307</v>
      </c>
      <c r="B37" s="28" t="s">
        <v>308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 t="s">
        <v>124</v>
      </c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 t="s">
        <v>124</v>
      </c>
    </row>
    <row r="38" customFormat="false" ht="14.5" hidden="false" customHeight="false" outlineLevel="0" collapsed="false">
      <c r="A38" s="25" t="s">
        <v>309</v>
      </c>
      <c r="B38" s="28" t="s">
        <v>310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 t="s">
        <v>124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 t="s">
        <v>101</v>
      </c>
    </row>
    <row r="39" customFormat="false" ht="14.5" hidden="false" customHeight="false" outlineLevel="0" collapsed="false">
      <c r="A39" s="25" t="s">
        <v>311</v>
      </c>
      <c r="B39" s="28" t="s">
        <v>312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 t="s">
        <v>124</v>
      </c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</row>
    <row r="40" customFormat="false" ht="14.5" hidden="false" customHeight="false" outlineLevel="0" collapsed="false">
      <c r="A40" s="25" t="s">
        <v>313</v>
      </c>
      <c r="B40" s="28" t="s">
        <v>314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 t="s">
        <v>124</v>
      </c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</row>
    <row r="41" customFormat="false" ht="14.5" hidden="false" customHeight="false" outlineLevel="0" collapsed="false">
      <c r="A41" s="25" t="s">
        <v>315</v>
      </c>
      <c r="B41" s="28" t="s">
        <v>316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 t="s">
        <v>124</v>
      </c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</row>
    <row r="42" customFormat="false" ht="14.5" hidden="false" customHeight="false" outlineLevel="0" collapsed="false">
      <c r="A42" s="25" t="s">
        <v>317</v>
      </c>
      <c r="B42" s="28" t="s">
        <v>318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 t="s">
        <v>124</v>
      </c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</row>
    <row r="43" customFormat="false" ht="14.5" hidden="false" customHeight="false" outlineLevel="0" collapsed="false">
      <c r="A43" s="25" t="s">
        <v>319</v>
      </c>
      <c r="B43" s="28" t="s">
        <v>320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 t="s">
        <v>124</v>
      </c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 t="s">
        <v>238</v>
      </c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</row>
    <row r="44" customFormat="false" ht="14.5" hidden="false" customHeight="false" outlineLevel="0" collapsed="false">
      <c r="A44" s="25" t="s">
        <v>321</v>
      </c>
      <c r="B44" s="28" t="s">
        <v>322</v>
      </c>
      <c r="C44" s="30"/>
      <c r="D44" s="30"/>
      <c r="E44" s="30"/>
      <c r="F44" s="30"/>
      <c r="G44" s="30"/>
      <c r="H44" s="30"/>
      <c r="I44" s="30"/>
      <c r="J44" s="30"/>
      <c r="K44" s="30"/>
      <c r="L44" s="15"/>
      <c r="M44" s="30"/>
      <c r="N44" s="30"/>
      <c r="O44" s="30"/>
      <c r="P44" s="30" t="s">
        <v>124</v>
      </c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</row>
    <row r="45" customFormat="false" ht="14.5" hidden="false" customHeight="false" outlineLevel="0" collapsed="false">
      <c r="A45" s="25" t="s">
        <v>323</v>
      </c>
      <c r="B45" s="28" t="s">
        <v>324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 t="s">
        <v>124</v>
      </c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 t="s">
        <v>238</v>
      </c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</row>
    <row r="46" customFormat="false" ht="14.5" hidden="false" customHeight="false" outlineLevel="0" collapsed="false">
      <c r="A46" s="25" t="s">
        <v>325</v>
      </c>
      <c r="B46" s="28" t="s">
        <v>326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 t="s">
        <v>124</v>
      </c>
      <c r="Q46" s="30" t="s">
        <v>124</v>
      </c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</row>
    <row r="47" customFormat="false" ht="14.5" hidden="false" customHeight="false" outlineLevel="0" collapsed="false">
      <c r="A47" s="25" t="s">
        <v>327</v>
      </c>
      <c r="B47" s="28" t="s">
        <v>328</v>
      </c>
      <c r="C47" s="30"/>
      <c r="D47" s="30"/>
      <c r="E47" s="30"/>
      <c r="F47" s="30"/>
      <c r="G47" s="30"/>
      <c r="H47" s="30"/>
      <c r="I47" s="30"/>
      <c r="J47" s="30"/>
      <c r="K47" s="30"/>
      <c r="L47" s="30" t="s">
        <v>124</v>
      </c>
      <c r="M47" s="30"/>
      <c r="N47" s="30"/>
      <c r="O47" s="30"/>
      <c r="P47" s="30" t="s">
        <v>124</v>
      </c>
      <c r="Q47" s="30" t="s">
        <v>124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 t="s">
        <v>124</v>
      </c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</row>
    <row r="48" customFormat="false" ht="14.5" hidden="false" customHeight="false" outlineLevel="0" collapsed="false">
      <c r="A48" s="25" t="s">
        <v>329</v>
      </c>
      <c r="B48" s="28" t="s">
        <v>330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 t="s">
        <v>124</v>
      </c>
      <c r="Q48" s="30" t="s">
        <v>124</v>
      </c>
      <c r="R48" s="30"/>
      <c r="S48" s="30"/>
      <c r="T48" s="30"/>
      <c r="U48" s="30" t="s">
        <v>238</v>
      </c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</row>
    <row r="49" customFormat="false" ht="14.5" hidden="false" customHeight="false" outlineLevel="0" collapsed="false">
      <c r="A49" s="25" t="s">
        <v>331</v>
      </c>
      <c r="B49" s="28" t="s">
        <v>332</v>
      </c>
      <c r="C49" s="30"/>
      <c r="D49" s="30"/>
      <c r="E49" s="30"/>
      <c r="F49" s="30"/>
      <c r="G49" s="30"/>
      <c r="H49" s="30"/>
      <c r="I49" s="30"/>
      <c r="J49" s="30"/>
      <c r="K49" s="30"/>
      <c r="L49" s="30" t="s">
        <v>124</v>
      </c>
      <c r="M49" s="30"/>
      <c r="N49" s="30"/>
      <c r="O49" s="30"/>
      <c r="P49" s="30" t="s">
        <v>124</v>
      </c>
      <c r="Q49" s="30" t="s">
        <v>124</v>
      </c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</row>
    <row r="50" customFormat="false" ht="14.5" hidden="false" customHeight="false" outlineLevel="0" collapsed="false">
      <c r="A50" s="25" t="s">
        <v>333</v>
      </c>
      <c r="B50" s="28" t="s">
        <v>334</v>
      </c>
      <c r="C50" s="30"/>
      <c r="D50" s="30"/>
      <c r="E50" s="30"/>
      <c r="F50" s="30"/>
      <c r="G50" s="30"/>
      <c r="H50" s="30"/>
      <c r="I50" s="30"/>
      <c r="J50" s="30"/>
      <c r="K50" s="30"/>
      <c r="L50" s="30" t="s">
        <v>124</v>
      </c>
      <c r="M50" s="30"/>
      <c r="N50" s="30"/>
      <c r="O50" s="30"/>
      <c r="P50" s="30" t="s">
        <v>124</v>
      </c>
      <c r="Q50" s="30" t="s">
        <v>124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 t="s">
        <v>121</v>
      </c>
    </row>
    <row r="51" customFormat="false" ht="14.5" hidden="false" customHeight="false" outlineLevel="0" collapsed="false">
      <c r="A51" s="25" t="s">
        <v>335</v>
      </c>
      <c r="B51" s="28" t="s">
        <v>336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 t="s">
        <v>124</v>
      </c>
      <c r="Q51" s="30" t="s">
        <v>124</v>
      </c>
      <c r="R51" s="30"/>
      <c r="S51" s="30" t="s">
        <v>238</v>
      </c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 t="s">
        <v>121</v>
      </c>
    </row>
    <row r="52" customFormat="false" ht="14.5" hidden="false" customHeight="false" outlineLevel="0" collapsed="false">
      <c r="A52" s="25" t="s">
        <v>337</v>
      </c>
      <c r="B52" s="32" t="n">
        <v>178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 t="s">
        <v>124</v>
      </c>
      <c r="Q52" s="30" t="s">
        <v>124</v>
      </c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 t="s">
        <v>238</v>
      </c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</row>
    <row r="53" customFormat="false" ht="14.5" hidden="false" customHeight="false" outlineLevel="0" collapsed="false">
      <c r="A53" s="25" t="s">
        <v>338</v>
      </c>
      <c r="B53" s="32" t="n">
        <v>186.96</v>
      </c>
      <c r="C53" s="30"/>
      <c r="D53" s="30"/>
      <c r="E53" s="30"/>
      <c r="F53" s="30"/>
      <c r="G53" s="30"/>
      <c r="H53" s="30"/>
      <c r="I53" s="30"/>
      <c r="J53" s="30"/>
      <c r="K53" s="30"/>
      <c r="L53" s="30" t="s">
        <v>124</v>
      </c>
      <c r="M53" s="30"/>
      <c r="N53" s="30"/>
      <c r="O53" s="30"/>
      <c r="P53" s="30" t="s">
        <v>124</v>
      </c>
      <c r="Q53" s="30" t="s">
        <v>124</v>
      </c>
      <c r="R53" s="30"/>
      <c r="S53" s="30"/>
      <c r="T53" s="30"/>
      <c r="U53" s="30"/>
      <c r="V53" s="30" t="s">
        <v>238</v>
      </c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</row>
    <row r="54" customFormat="false" ht="14.5" hidden="false" customHeight="false" outlineLevel="0" collapsed="false">
      <c r="A54" s="25" t="s">
        <v>339</v>
      </c>
      <c r="B54" s="32" t="n">
        <v>196.56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 t="s">
        <v>124</v>
      </c>
      <c r="Q54" s="30" t="s">
        <v>124</v>
      </c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</row>
    <row r="55" customFormat="false" ht="14.5" hidden="false" customHeight="false" outlineLevel="0" collapsed="false">
      <c r="A55" s="25" t="s">
        <v>340</v>
      </c>
      <c r="B55" s="32" t="n">
        <v>198.06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 t="s">
        <v>124</v>
      </c>
      <c r="Q55" s="30" t="s">
        <v>124</v>
      </c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</row>
    <row r="56" customFormat="false" ht="14.5" hidden="false" customHeight="false" outlineLevel="0" collapsed="false">
      <c r="A56" s="25" t="s">
        <v>341</v>
      </c>
      <c r="B56" s="32" t="n">
        <v>199.39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 t="s">
        <v>124</v>
      </c>
      <c r="Q56" s="30" t="s">
        <v>124</v>
      </c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</row>
    <row r="57" customFormat="false" ht="14.5" hidden="false" customHeight="false" outlineLevel="0" collapsed="false">
      <c r="A57" s="25" t="s">
        <v>342</v>
      </c>
      <c r="B57" s="32" t="n">
        <v>206.06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 t="s">
        <v>124</v>
      </c>
      <c r="Q57" s="30" t="s">
        <v>124</v>
      </c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</row>
    <row r="58" customFormat="false" ht="14.5" hidden="false" customHeight="false" outlineLevel="0" collapsed="false">
      <c r="A58" s="25" t="s">
        <v>343</v>
      </c>
      <c r="B58" s="32" t="n">
        <v>207.56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 t="s">
        <v>124</v>
      </c>
      <c r="Q58" s="30" t="s">
        <v>124</v>
      </c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</row>
    <row r="59" customFormat="false" ht="14.5" hidden="false" customHeight="false" outlineLevel="0" collapsed="false">
      <c r="A59" s="25" t="s">
        <v>344</v>
      </c>
      <c r="B59" s="32" t="n">
        <v>209.06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 t="s">
        <v>124</v>
      </c>
      <c r="Q59" s="30" t="s">
        <v>124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</row>
    <row r="60" customFormat="false" ht="14.5" hidden="false" customHeight="false" outlineLevel="0" collapsed="false">
      <c r="A60" s="25" t="s">
        <v>345</v>
      </c>
      <c r="B60" s="32" t="n">
        <v>215.56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 t="s">
        <v>124</v>
      </c>
      <c r="Q60" s="30" t="s">
        <v>124</v>
      </c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</row>
    <row r="61" customFormat="false" ht="15.5" hidden="false" customHeight="false" outlineLevel="0" collapsed="false">
      <c r="A61" s="25" t="s">
        <v>346</v>
      </c>
      <c r="B61" s="32" t="n">
        <v>217.06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0"/>
    </row>
    <row r="62" customFormat="false" ht="14.5" hidden="false" customHeight="false" outlineLevel="0" collapsed="false">
      <c r="A62" s="25" t="s">
        <v>347</v>
      </c>
      <c r="B62" s="32" t="n">
        <v>218.56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 t="s">
        <v>124</v>
      </c>
      <c r="Q62" s="30" t="s">
        <v>124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</row>
    <row r="63" customFormat="false" ht="14.5" hidden="false" customHeight="false" outlineLevel="0" collapsed="false">
      <c r="A63" s="25" t="s">
        <v>348</v>
      </c>
      <c r="B63" s="32" t="n">
        <v>224.8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 t="s">
        <v>124</v>
      </c>
      <c r="Q63" s="30" t="s">
        <v>124</v>
      </c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</row>
    <row r="64" customFormat="false" ht="14.5" hidden="false" customHeight="false" outlineLevel="0" collapsed="false">
      <c r="A64" s="25" t="s">
        <v>349</v>
      </c>
      <c r="B64" s="32" t="n">
        <v>234.3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 t="s">
        <v>124</v>
      </c>
      <c r="Q64" s="30" t="s">
        <v>124</v>
      </c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</row>
    <row r="65" customFormat="false" ht="14.5" hidden="false" customHeight="false" outlineLevel="0" collapsed="false">
      <c r="A65" s="25" t="s">
        <v>350</v>
      </c>
      <c r="B65" s="32" t="n">
        <v>253.56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 t="s">
        <v>124</v>
      </c>
      <c r="Q65" s="30" t="s">
        <v>124</v>
      </c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</row>
    <row r="66" customFormat="false" ht="14.5" hidden="false" customHeight="false" outlineLevel="0" collapsed="false">
      <c r="A66" s="25" t="s">
        <v>351</v>
      </c>
      <c r="B66" s="32" t="n">
        <v>255.06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 t="s">
        <v>124</v>
      </c>
      <c r="Q66" s="30" t="s">
        <v>124</v>
      </c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</row>
    <row r="67" customFormat="false" ht="14.5" hidden="false" customHeight="false" outlineLevel="0" collapsed="false">
      <c r="A67" s="25" t="s">
        <v>352</v>
      </c>
      <c r="B67" s="32" t="n">
        <v>256.56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 t="s">
        <v>124</v>
      </c>
      <c r="Q67" s="30" t="s">
        <v>124</v>
      </c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</row>
    <row r="68" customFormat="false" ht="14.5" hidden="false" customHeight="false" outlineLevel="0" collapsed="false">
      <c r="A68" s="25" t="s">
        <v>353</v>
      </c>
      <c r="B68" s="32" t="n">
        <v>263.06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 t="s">
        <v>124</v>
      </c>
      <c r="Q68" s="30" t="s">
        <v>124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</row>
    <row r="69" customFormat="false" ht="14.5" hidden="false" customHeight="false" outlineLevel="0" collapsed="false">
      <c r="A69" s="25" t="s">
        <v>354</v>
      </c>
      <c r="B69" s="32" t="n">
        <v>264.2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 t="s">
        <v>124</v>
      </c>
      <c r="Q69" s="30" t="s">
        <v>124</v>
      </c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</row>
    <row r="70" customFormat="false" ht="14.5" hidden="false" customHeight="false" outlineLevel="0" collapsed="false">
      <c r="A70" s="25" t="s">
        <v>355</v>
      </c>
      <c r="B70" s="32" t="n">
        <v>264.5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 t="s">
        <v>124</v>
      </c>
      <c r="Q70" s="30" t="s">
        <v>124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 t="s">
        <v>101</v>
      </c>
    </row>
    <row r="71" customFormat="false" ht="14.5" hidden="false" customHeight="false" outlineLevel="0" collapsed="false">
      <c r="A71" s="25" t="s">
        <v>356</v>
      </c>
      <c r="B71" s="32" t="n">
        <v>272.56</v>
      </c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 t="s">
        <v>124</v>
      </c>
      <c r="Q71" s="30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 t="s">
        <v>101</v>
      </c>
    </row>
    <row r="72" customFormat="false" ht="14.5" hidden="false" customHeight="false" outlineLevel="0" collapsed="false">
      <c r="A72" s="25" t="s">
        <v>357</v>
      </c>
      <c r="B72" s="32" t="n">
        <v>274.06</v>
      </c>
      <c r="C72" s="30"/>
      <c r="D72" s="30"/>
      <c r="E72" s="30"/>
      <c r="F72" s="30"/>
      <c r="G72" s="30"/>
      <c r="H72" s="30"/>
      <c r="I72" s="30"/>
      <c r="J72" s="30"/>
      <c r="K72" s="30" t="s">
        <v>124</v>
      </c>
      <c r="L72" s="30"/>
      <c r="M72" s="30"/>
      <c r="N72" s="30"/>
      <c r="O72" s="30"/>
      <c r="P72" s="30" t="s">
        <v>124</v>
      </c>
      <c r="Q72" s="30" t="s">
        <v>124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</row>
    <row r="73" customFormat="false" ht="14.5" hidden="false" customHeight="false" outlineLevel="0" collapsed="false">
      <c r="A73" s="25" t="s">
        <v>358</v>
      </c>
      <c r="B73" s="32" t="n">
        <v>275.56</v>
      </c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 t="s">
        <v>124</v>
      </c>
      <c r="Q73" s="30" t="s">
        <v>124</v>
      </c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</row>
    <row r="74" customFormat="false" ht="14.5" hidden="false" customHeight="false" outlineLevel="0" collapsed="false">
      <c r="A74" s="25" t="s">
        <v>359</v>
      </c>
      <c r="B74" s="32" t="n">
        <v>286.46</v>
      </c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 t="s">
        <v>124</v>
      </c>
      <c r="Q74" s="30" t="s">
        <v>124</v>
      </c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</row>
    <row r="75" customFormat="false" ht="14.5" hidden="false" customHeight="false" outlineLevel="0" collapsed="false">
      <c r="A75" s="25" t="s">
        <v>360</v>
      </c>
      <c r="B75" s="32" t="n">
        <v>291.25</v>
      </c>
      <c r="C75" s="30"/>
      <c r="D75" s="30"/>
      <c r="E75" s="30"/>
      <c r="F75" s="30" t="s">
        <v>124</v>
      </c>
      <c r="G75" s="30"/>
      <c r="H75" s="30"/>
      <c r="I75" s="30"/>
      <c r="J75" s="30"/>
      <c r="K75" s="30"/>
      <c r="L75" s="30"/>
      <c r="M75" s="30"/>
      <c r="N75" s="30"/>
      <c r="O75" s="30"/>
      <c r="P75" s="30" t="s">
        <v>124</v>
      </c>
      <c r="Q75" s="30" t="s">
        <v>124</v>
      </c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</row>
    <row r="76" customFormat="false" ht="14.5" hidden="false" customHeight="false" outlineLevel="0" collapsed="false">
      <c r="A76" s="25" t="s">
        <v>361</v>
      </c>
      <c r="B76" s="32" t="n">
        <v>320.36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 t="s">
        <v>124</v>
      </c>
      <c r="Q76" s="30" t="s">
        <v>124</v>
      </c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</row>
    <row r="77" customFormat="false" ht="14.5" hidden="false" customHeight="false" outlineLevel="0" collapsed="false">
      <c r="A77" s="25" t="s">
        <v>362</v>
      </c>
      <c r="B77" s="32" t="n">
        <v>329.5</v>
      </c>
      <c r="C77" s="30"/>
      <c r="D77" s="30"/>
      <c r="E77" s="30"/>
      <c r="F77" s="30" t="s">
        <v>124</v>
      </c>
      <c r="G77" s="30"/>
      <c r="H77" s="30"/>
      <c r="I77" s="30"/>
      <c r="J77" s="30"/>
      <c r="K77" s="30"/>
      <c r="L77" s="30"/>
      <c r="M77" s="30"/>
      <c r="N77" s="30"/>
      <c r="O77" s="30"/>
      <c r="P77" s="30" t="s">
        <v>124</v>
      </c>
      <c r="Q77" s="30" t="s">
        <v>124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2024-10-29T13:07:26Z</dcterms:created>
  <dc:creator>Tirza Weitkamp</dc:creator>
  <dc:description/>
  <dc:language>en-US</dc:language>
  <cp:lastModifiedBy>Tirza Weitkamp</cp:lastModifiedBy>
  <dcterms:modified xsi:type="dcterms:W3CDTF">2024-10-29T13:15:36Z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